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OKEJ 2018-19 (10.12.18)\PARDUBICE\S T K\Diváci\"/>
    </mc:Choice>
  </mc:AlternateContent>
  <xr:revisionPtr revIDLastSave="0" documentId="13_ncr:1_{E5CB2C9C-6BDA-4EE4-975E-8920D688DF91}" xr6:coauthVersionLast="40" xr6:coauthVersionMax="40" xr10:uidLastSave="{00000000-0000-0000-0000-000000000000}"/>
  <bookViews>
    <workbookView xWindow="0" yWindow="122" windowWidth="19155" windowHeight="8477" xr2:uid="{00000000-000D-0000-FFFF-FFFF00000000}"/>
  </bookViews>
  <sheets>
    <sheet name="KLM_divaci" sheetId="1" r:id="rId1"/>
  </sheets>
  <calcPr calcId="181029" concurrentCalc="0"/>
</workbook>
</file>

<file path=xl/calcChain.xml><?xml version="1.0" encoding="utf-8"?>
<calcChain xmlns="http://schemas.openxmlformats.org/spreadsheetml/2006/main">
  <c r="E39" i="1" l="1"/>
  <c r="E40" i="1"/>
  <c r="E46" i="1"/>
  <c r="E63" i="1"/>
  <c r="E64" i="1"/>
  <c r="L39" i="1"/>
  <c r="L40" i="1"/>
  <c r="L46" i="1"/>
  <c r="L63" i="1"/>
  <c r="L64" i="1"/>
  <c r="D39" i="1"/>
  <c r="D40" i="1"/>
  <c r="D46" i="1"/>
  <c r="D63" i="1"/>
  <c r="D64" i="1"/>
  <c r="M64" i="1"/>
  <c r="E41" i="1"/>
  <c r="L41" i="1"/>
  <c r="D41" i="1"/>
  <c r="M41" i="1"/>
  <c r="M60" i="1"/>
  <c r="M59" i="1"/>
  <c r="M21" i="1"/>
  <c r="M20" i="1"/>
  <c r="K62" i="1"/>
  <c r="K39" i="1"/>
  <c r="K22" i="1"/>
  <c r="K23" i="1"/>
  <c r="M58" i="1"/>
  <c r="M57" i="1"/>
  <c r="M56" i="1"/>
  <c r="M55" i="1"/>
  <c r="L62" i="1"/>
  <c r="J62" i="1"/>
  <c r="I62" i="1"/>
  <c r="H62" i="1"/>
  <c r="G62" i="1"/>
  <c r="F62" i="1"/>
  <c r="E62" i="1"/>
  <c r="D62" i="1"/>
  <c r="C62" i="1"/>
  <c r="M61" i="1"/>
  <c r="M54" i="1"/>
  <c r="M53" i="1"/>
  <c r="M52" i="1"/>
  <c r="M51" i="1"/>
  <c r="M50" i="1"/>
  <c r="M49" i="1"/>
  <c r="M48" i="1"/>
  <c r="M47" i="1"/>
  <c r="J39" i="1"/>
  <c r="I39" i="1"/>
  <c r="H39" i="1"/>
  <c r="G39" i="1"/>
  <c r="F39" i="1"/>
  <c r="C39" i="1"/>
  <c r="M38" i="1"/>
  <c r="M37" i="1"/>
  <c r="M36" i="1"/>
  <c r="M35" i="1"/>
  <c r="M34" i="1"/>
  <c r="M33" i="1"/>
  <c r="M32" i="1"/>
  <c r="M31" i="1"/>
  <c r="M30" i="1"/>
  <c r="M29" i="1"/>
  <c r="L22" i="1"/>
  <c r="L28" i="1"/>
  <c r="J22" i="1"/>
  <c r="J23" i="1"/>
  <c r="I22" i="1"/>
  <c r="I28" i="1"/>
  <c r="I40" i="1"/>
  <c r="H22" i="1"/>
  <c r="H28" i="1"/>
  <c r="H40" i="1"/>
  <c r="G22" i="1"/>
  <c r="G28" i="1"/>
  <c r="F22" i="1"/>
  <c r="F23" i="1"/>
  <c r="E22" i="1"/>
  <c r="E23" i="1"/>
  <c r="E28" i="1"/>
  <c r="D22" i="1"/>
  <c r="D23" i="1"/>
  <c r="C22" i="1"/>
  <c r="C28" i="1"/>
  <c r="C4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62" i="1"/>
  <c r="G40" i="1"/>
  <c r="G41" i="1"/>
  <c r="M39" i="1"/>
  <c r="K28" i="1"/>
  <c r="K40" i="1"/>
  <c r="G23" i="1"/>
  <c r="I23" i="1"/>
  <c r="D28" i="1"/>
  <c r="M22" i="1"/>
  <c r="G46" i="1"/>
  <c r="G63" i="1"/>
  <c r="G64" i="1"/>
  <c r="F28" i="1"/>
  <c r="F40" i="1"/>
  <c r="L23" i="1"/>
  <c r="I46" i="1"/>
  <c r="I63" i="1"/>
  <c r="I64" i="1"/>
  <c r="I41" i="1"/>
  <c r="C41" i="1"/>
  <c r="C46" i="1"/>
  <c r="C63" i="1"/>
  <c r="C64" i="1"/>
  <c r="C23" i="1"/>
  <c r="J28" i="1"/>
  <c r="J40" i="1"/>
  <c r="K41" i="1"/>
  <c r="K46" i="1"/>
  <c r="K63" i="1"/>
  <c r="K64" i="1"/>
  <c r="H46" i="1"/>
  <c r="H41" i="1"/>
  <c r="H23" i="1"/>
  <c r="M40" i="1"/>
  <c r="M28" i="1"/>
  <c r="F46" i="1"/>
  <c r="F63" i="1"/>
  <c r="F64" i="1"/>
  <c r="F41" i="1"/>
  <c r="M23" i="1"/>
  <c r="J41" i="1"/>
  <c r="J46" i="1"/>
  <c r="J63" i="1"/>
  <c r="J64" i="1"/>
  <c r="M46" i="1"/>
  <c r="H63" i="1"/>
  <c r="H64" i="1"/>
  <c r="M63" i="1"/>
</calcChain>
</file>

<file path=xl/sharedStrings.xml><?xml version="1.0" encoding="utf-8"?>
<sst xmlns="http://schemas.openxmlformats.org/spreadsheetml/2006/main" count="267" uniqueCount="46">
  <si>
    <t>1. část</t>
  </si>
  <si>
    <t>kolo</t>
  </si>
  <si>
    <t>MTR</t>
  </si>
  <si>
    <t>LIT</t>
  </si>
  <si>
    <t>SVE</t>
  </si>
  <si>
    <t>CHT</t>
  </si>
  <si>
    <t>CHR</t>
  </si>
  <si>
    <t>CTR</t>
  </si>
  <si>
    <t>HLI</t>
  </si>
  <si>
    <t>kolo celkem</t>
  </si>
  <si>
    <t>součet 1.část</t>
  </si>
  <si>
    <t>průměr</t>
  </si>
  <si>
    <t>pořadí</t>
  </si>
  <si>
    <t>2. část</t>
  </si>
  <si>
    <t>převod 1.část</t>
  </si>
  <si>
    <t>souč.2.část</t>
  </si>
  <si>
    <t>celkem</t>
  </si>
  <si>
    <t>prům/1utk.</t>
  </si>
  <si>
    <t>3. část</t>
  </si>
  <si>
    <t>přev.1+2.č.</t>
  </si>
  <si>
    <t>souč.3.část</t>
  </si>
  <si>
    <t>CHN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</si>
  <si>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</si>
  <si>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</si>
  <si>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</si>
  <si>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</si>
  <si>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</si>
  <si>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</si>
  <si>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</si>
  <si>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</si>
  <si>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</si>
  <si>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</si>
  <si>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</si>
  <si>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</si>
  <si>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</si>
  <si>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</si>
  <si>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</si>
  <si>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</si>
  <si>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</si>
  <si>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</si>
  <si>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 </t>
  </si>
  <si>
    <t>LAN</t>
  </si>
  <si>
    <t>SKU</t>
  </si>
  <si>
    <t>POČTY DIVÁKŮ NA UTKÁNÍCH  KL MUŽŮ 2018-2019</t>
  </si>
  <si>
    <t>x</t>
  </si>
  <si>
    <t>souč.1.+2.č.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</si>
</sst>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0"/>
      <name val="Verdana"/>
      <family val="2"/>
      <charset val="238"/>
    </font>
    <font>
      <b/>
      <sz val="8"/>
      <name val="Verdana"/>
      <family val="2"/>
      <charset val="238"/>
    </font>
    <font>
      <sz val="7"/>
      <name val="Verdana"/>
      <family val="2"/>
      <charset val="238"/>
    </font>
    <font>
      <sz val="8"/>
      <name val="Verdana"/>
      <family val="2"/>
      <charset val="238"/>
    </font>
    <font>
      <sz val="6"/>
      <name val="Verdana"/>
      <family val="2"/>
      <charset val="238"/>
    </font>
    <font>
      <b/>
      <sz val="8"/>
      <color rgb="FF0000FF"/>
      <name val="Verdana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C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rgb="FF00B0F0"/>
        <bgColor rgb="FF000000"/>
      </patternFill>
    </fill>
  </fills>
  <borders count="38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double">
        <color rgb="FF000000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24" applyNumberFormat="0" applyFill="0" applyAlignment="0" applyProtection="0"/>
    <xf numFmtId="0" fontId="4" fillId="20" borderId="25" applyNumberFormat="0" applyAlignment="0" applyProtection="0"/>
    <xf numFmtId="0" fontId="5" fillId="0" borderId="26" applyNumberFormat="0" applyFill="0" applyAlignment="0" applyProtection="0"/>
    <xf numFmtId="0" fontId="6" fillId="0" borderId="27" applyNumberFormat="0" applyFill="0" applyAlignment="0" applyProtection="0"/>
    <xf numFmtId="0" fontId="7" fillId="0" borderId="28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1" fillId="22" borderId="29" applyNumberFormat="0" applyFont="0" applyAlignment="0" applyProtection="0"/>
    <xf numFmtId="0" fontId="10" fillId="0" borderId="30" applyNumberFormat="0" applyFill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5" borderId="31" applyNumberFormat="0" applyAlignment="0" applyProtection="0"/>
    <xf numFmtId="0" fontId="15" fillId="26" borderId="31" applyNumberFormat="0" applyAlignment="0" applyProtection="0"/>
    <xf numFmtId="0" fontId="16" fillId="26" borderId="32" applyNumberFormat="0" applyAlignment="0" applyProtection="0"/>
    <xf numFmtId="0" fontId="17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63">
    <xf numFmtId="0" fontId="0" fillId="0" borderId="0" xfId="0"/>
    <xf numFmtId="0" fontId="18" fillId="0" borderId="0" xfId="0" applyFont="1"/>
    <xf numFmtId="0" fontId="19" fillId="0" borderId="10" xfId="0" applyNumberFormat="1" applyFont="1" applyFill="1" applyBorder="1" applyAlignment="1">
      <alignment vertical="center"/>
    </xf>
    <xf numFmtId="0" fontId="20" fillId="0" borderId="0" xfId="0" applyFont="1"/>
    <xf numFmtId="0" fontId="18" fillId="0" borderId="1" xfId="0" applyFont="1" applyBorder="1"/>
    <xf numFmtId="0" fontId="22" fillId="33" borderId="2" xfId="0" applyNumberFormat="1" applyFont="1" applyFill="1" applyBorder="1" applyAlignment="1">
      <alignment horizontal="center" vertical="center"/>
    </xf>
    <xf numFmtId="0" fontId="23" fillId="34" borderId="3" xfId="0" applyNumberFormat="1" applyFont="1" applyFill="1" applyBorder="1" applyAlignment="1">
      <alignment horizontal="center" vertical="center"/>
    </xf>
    <xf numFmtId="0" fontId="22" fillId="35" borderId="4" xfId="0" applyNumberFormat="1" applyFont="1" applyFill="1" applyBorder="1" applyAlignment="1">
      <alignment horizontal="center" vertical="center"/>
    </xf>
    <xf numFmtId="0" fontId="22" fillId="35" borderId="10" xfId="0" applyNumberFormat="1" applyFont="1" applyFill="1" applyBorder="1" applyAlignment="1">
      <alignment horizontal="center" vertical="center"/>
    </xf>
    <xf numFmtId="0" fontId="22" fillId="35" borderId="18" xfId="0" applyNumberFormat="1" applyFont="1" applyFill="1" applyBorder="1" applyAlignment="1">
      <alignment horizontal="center" vertical="center"/>
    </xf>
    <xf numFmtId="0" fontId="24" fillId="0" borderId="5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/>
    </xf>
    <xf numFmtId="3" fontId="24" fillId="35" borderId="7" xfId="0" applyNumberFormat="1" applyFont="1" applyFill="1" applyBorder="1" applyAlignment="1">
      <alignment horizontal="center" vertical="center"/>
    </xf>
    <xf numFmtId="0" fontId="24" fillId="0" borderId="8" xfId="0" applyNumberFormat="1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center" vertical="center"/>
    </xf>
    <xf numFmtId="0" fontId="24" fillId="0" borderId="13" xfId="0" applyNumberFormat="1" applyFont="1" applyFill="1" applyBorder="1" applyAlignment="1">
      <alignment horizontal="center" vertical="center"/>
    </xf>
    <xf numFmtId="3" fontId="24" fillId="35" borderId="14" xfId="0" applyNumberFormat="1" applyFont="1" applyFill="1" applyBorder="1" applyAlignment="1">
      <alignment horizontal="center" vertical="center"/>
    </xf>
    <xf numFmtId="0" fontId="25" fillId="36" borderId="16" xfId="0" applyNumberFormat="1" applyFont="1" applyFill="1" applyBorder="1" applyAlignment="1">
      <alignment horizontal="center" vertical="center"/>
    </xf>
    <xf numFmtId="3" fontId="22" fillId="36" borderId="5" xfId="0" applyNumberFormat="1" applyFont="1" applyFill="1" applyBorder="1" applyAlignment="1">
      <alignment horizontal="center" vertical="center"/>
    </xf>
    <xf numFmtId="3" fontId="22" fillId="36" borderId="11" xfId="0" applyNumberFormat="1" applyFont="1" applyFill="1" applyBorder="1" applyAlignment="1">
      <alignment horizontal="center" vertical="center"/>
    </xf>
    <xf numFmtId="3" fontId="22" fillId="36" borderId="7" xfId="0" applyNumberFormat="1" applyFont="1" applyFill="1" applyBorder="1" applyAlignment="1">
      <alignment horizontal="center" vertical="center"/>
    </xf>
    <xf numFmtId="0" fontId="23" fillId="37" borderId="16" xfId="0" applyNumberFormat="1" applyFont="1" applyFill="1" applyBorder="1" applyAlignment="1">
      <alignment horizontal="center" vertical="center"/>
    </xf>
    <xf numFmtId="1" fontId="24" fillId="37" borderId="5" xfId="0" applyNumberFormat="1" applyFont="1" applyFill="1" applyBorder="1" applyAlignment="1">
      <alignment horizontal="center" vertical="center"/>
    </xf>
    <xf numFmtId="1" fontId="24" fillId="37" borderId="11" xfId="0" applyNumberFormat="1" applyFont="1" applyFill="1" applyBorder="1" applyAlignment="1">
      <alignment horizontal="center" vertical="center"/>
    </xf>
    <xf numFmtId="1" fontId="22" fillId="37" borderId="7" xfId="0" applyNumberFormat="1" applyFont="1" applyFill="1" applyBorder="1" applyAlignment="1">
      <alignment horizontal="center" vertical="center"/>
    </xf>
    <xf numFmtId="0" fontId="23" fillId="38" borderId="9" xfId="0" applyNumberFormat="1" applyFont="1" applyFill="1" applyBorder="1" applyAlignment="1">
      <alignment horizontal="center" vertical="center"/>
    </xf>
    <xf numFmtId="164" fontId="22" fillId="38" borderId="4" xfId="0" applyNumberFormat="1" applyFont="1" applyFill="1" applyBorder="1" applyAlignment="1">
      <alignment horizontal="center" vertical="center"/>
    </xf>
    <xf numFmtId="164" fontId="22" fillId="38" borderId="10" xfId="0" applyNumberFormat="1" applyFont="1" applyFill="1" applyBorder="1" applyAlignment="1">
      <alignment horizontal="center" vertical="center"/>
    </xf>
    <xf numFmtId="164" fontId="22" fillId="38" borderId="3" xfId="0" applyNumberFormat="1" applyFont="1" applyFill="1" applyBorder="1" applyAlignment="1">
      <alignment horizontal="center" vertical="center"/>
    </xf>
    <xf numFmtId="0" fontId="24" fillId="0" borderId="3" xfId="0" applyNumberFormat="1" applyFont="1" applyFill="1" applyBorder="1" applyAlignment="1">
      <alignment horizontal="center" vertical="center"/>
    </xf>
    <xf numFmtId="0" fontId="26" fillId="33" borderId="2" xfId="0" applyNumberFormat="1" applyFont="1" applyFill="1" applyBorder="1" applyAlignment="1">
      <alignment horizontal="center" vertical="center"/>
    </xf>
    <xf numFmtId="0" fontId="23" fillId="34" borderId="15" xfId="0" applyNumberFormat="1" applyFont="1" applyFill="1" applyBorder="1" applyAlignment="1">
      <alignment horizontal="center" vertical="center"/>
    </xf>
    <xf numFmtId="0" fontId="23" fillId="34" borderId="7" xfId="0" applyNumberFormat="1" applyFont="1" applyFill="1" applyBorder="1" applyAlignment="1">
      <alignment horizontal="center" vertical="center"/>
    </xf>
    <xf numFmtId="0" fontId="25" fillId="39" borderId="20" xfId="0" applyNumberFormat="1" applyFont="1" applyFill="1" applyBorder="1" applyAlignment="1">
      <alignment horizontal="center" vertical="center"/>
    </xf>
    <xf numFmtId="3" fontId="22" fillId="39" borderId="4" xfId="0" applyNumberFormat="1" applyFont="1" applyFill="1" applyBorder="1" applyAlignment="1">
      <alignment horizontal="center" vertical="center"/>
    </xf>
    <xf numFmtId="3" fontId="22" fillId="39" borderId="21" xfId="0" applyNumberFormat="1" applyFont="1" applyFill="1" applyBorder="1" applyAlignment="1">
      <alignment horizontal="center" vertical="center"/>
    </xf>
    <xf numFmtId="3" fontId="22" fillId="39" borderId="3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/>
    </xf>
    <xf numFmtId="0" fontId="24" fillId="0" borderId="7" xfId="0" applyNumberFormat="1" applyFont="1" applyFill="1" applyBorder="1" applyAlignment="1">
      <alignment horizontal="center" vertical="center"/>
    </xf>
    <xf numFmtId="0" fontId="25" fillId="39" borderId="7" xfId="0" applyNumberFormat="1" applyFont="1" applyFill="1" applyBorder="1" applyAlignment="1">
      <alignment horizontal="center" vertical="center"/>
    </xf>
    <xf numFmtId="3" fontId="22" fillId="39" borderId="5" xfId="0" applyNumberFormat="1" applyFont="1" applyFill="1" applyBorder="1" applyAlignment="1">
      <alignment horizontal="center" vertical="center"/>
    </xf>
    <xf numFmtId="3" fontId="22" fillId="39" borderId="11" xfId="0" applyNumberFormat="1" applyFont="1" applyFill="1" applyBorder="1" applyAlignment="1">
      <alignment horizontal="center" vertical="center"/>
    </xf>
    <xf numFmtId="3" fontId="22" fillId="39" borderId="7" xfId="0" applyNumberFormat="1" applyFont="1" applyFill="1" applyBorder="1" applyAlignment="1">
      <alignment horizontal="center" vertical="center"/>
    </xf>
    <xf numFmtId="0" fontId="23" fillId="39" borderId="7" xfId="0" applyNumberFormat="1" applyFont="1" applyFill="1" applyBorder="1" applyAlignment="1">
      <alignment horizontal="center" vertical="center"/>
    </xf>
    <xf numFmtId="0" fontId="23" fillId="37" borderId="7" xfId="0" applyNumberFormat="1" applyFont="1" applyFill="1" applyBorder="1" applyAlignment="1">
      <alignment horizontal="center" vertical="center"/>
    </xf>
    <xf numFmtId="0" fontId="23" fillId="38" borderId="3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19" fillId="0" borderId="17" xfId="0" applyNumberFormat="1" applyFont="1" applyFill="1" applyBorder="1" applyAlignment="1">
      <alignment vertical="center"/>
    </xf>
    <xf numFmtId="0" fontId="23" fillId="39" borderId="20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164" fontId="22" fillId="38" borderId="13" xfId="0" applyNumberFormat="1" applyFont="1" applyFill="1" applyBorder="1" applyAlignment="1">
      <alignment horizontal="center" vertical="center"/>
    </xf>
    <xf numFmtId="164" fontId="24" fillId="35" borderId="34" xfId="0" applyNumberFormat="1" applyFont="1" applyFill="1" applyBorder="1" applyAlignment="1">
      <alignment horizontal="center" vertical="center"/>
    </xf>
    <xf numFmtId="164" fontId="24" fillId="35" borderId="16" xfId="0" applyNumberFormat="1" applyFont="1" applyFill="1" applyBorder="1" applyAlignment="1">
      <alignment horizontal="center" vertical="center"/>
    </xf>
    <xf numFmtId="164" fontId="24" fillId="35" borderId="20" xfId="0" applyNumberFormat="1" applyFont="1" applyFill="1" applyBorder="1" applyAlignment="1">
      <alignment horizontal="center" vertical="center"/>
    </xf>
    <xf numFmtId="164" fontId="24" fillId="35" borderId="35" xfId="0" applyNumberFormat="1" applyFont="1" applyFill="1" applyBorder="1" applyAlignment="1">
      <alignment horizontal="center" vertical="center"/>
    </xf>
    <xf numFmtId="0" fontId="24" fillId="0" borderId="36" xfId="0" applyNumberFormat="1" applyFont="1" applyFill="1" applyBorder="1" applyAlignment="1">
      <alignment horizontal="center" vertical="center"/>
    </xf>
    <xf numFmtId="3" fontId="24" fillId="35" borderId="37" xfId="0" applyNumberFormat="1" applyFont="1" applyFill="1" applyBorder="1" applyAlignment="1">
      <alignment horizontal="center" vertical="center"/>
    </xf>
    <xf numFmtId="0" fontId="24" fillId="0" borderId="21" xfId="0" applyNumberFormat="1" applyFont="1" applyFill="1" applyBorder="1" applyAlignment="1">
      <alignment horizontal="center" vertical="center"/>
    </xf>
    <xf numFmtId="3" fontId="24" fillId="35" borderId="3" xfId="0" applyNumberFormat="1" applyFont="1" applyFill="1" applyBorder="1" applyAlignment="1">
      <alignment horizontal="center" vertical="center"/>
    </xf>
    <xf numFmtId="0" fontId="21" fillId="40" borderId="22" xfId="0" applyNumberFormat="1" applyFont="1" applyFill="1" applyBorder="1" applyAlignment="1">
      <alignment horizontal="center" vertical="center"/>
    </xf>
    <xf numFmtId="0" fontId="21" fillId="40" borderId="23" xfId="0" applyNumberFormat="1" applyFont="1" applyFill="1" applyBorder="1" applyAlignment="1">
      <alignment horizontal="center" vertical="center"/>
    </xf>
    <xf numFmtId="0" fontId="21" fillId="40" borderId="33" xfId="0" applyNumberFormat="1" applyFont="1" applyFill="1" applyBorder="1" applyAlignment="1">
      <alignment horizontal="center" vertical="center"/>
    </xf>
  </cellXfs>
  <cellStyles count="42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Poznámka" xfId="27" builtinId="10" customBuiltin="1"/>
    <cellStyle name="Propojená buňka" xfId="28" builtinId="24" customBuiltin="1"/>
    <cellStyle name="Správně" xfId="29" builtinId="26" customBuiltin="1"/>
    <cellStyle name="Špatně" xfId="3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6"/>
  <sheetViews>
    <sheetView showGridLines="0" tabSelected="1" zoomScale="99" zoomScaleNormal="99" workbookViewId="0">
      <pane ySplit="3" topLeftCell="A4" activePane="bottomLeft" state="frozen"/>
      <selection pane="bottomLeft" activeCell="B2" sqref="B2:L2"/>
    </sheetView>
  </sheetViews>
  <sheetFormatPr defaultColWidth="9.125" defaultRowHeight="14.3" x14ac:dyDescent="0.25"/>
  <cols>
    <col min="1" max="1" width="0.875" style="3" customWidth="1"/>
    <col min="2" max="2" width="9.75" style="47" customWidth="1"/>
    <col min="3" max="12" width="7.25" style="47" customWidth="1"/>
    <col min="13" max="13" width="9.375" style="47" customWidth="1"/>
    <col min="14" max="16384" width="9.125" style="3"/>
  </cols>
  <sheetData>
    <row r="1" spans="1:13" ht="3.1" customHeight="1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3" customHeight="1" thickTop="1" thickBot="1" x14ac:dyDescent="0.3">
      <c r="A2" s="4"/>
      <c r="B2" s="60" t="s">
        <v>43</v>
      </c>
      <c r="C2" s="61"/>
      <c r="D2" s="61"/>
      <c r="E2" s="61"/>
      <c r="F2" s="61"/>
      <c r="G2" s="61"/>
      <c r="H2" s="61"/>
      <c r="I2" s="61"/>
      <c r="J2" s="61"/>
      <c r="K2" s="61"/>
      <c r="L2" s="62"/>
      <c r="M2" s="5" t="s">
        <v>0</v>
      </c>
    </row>
    <row r="3" spans="1:13" ht="13.6" customHeight="1" thickBot="1" x14ac:dyDescent="0.3">
      <c r="A3" s="4"/>
      <c r="B3" s="6" t="s">
        <v>1</v>
      </c>
      <c r="C3" s="7" t="s">
        <v>2</v>
      </c>
      <c r="D3" s="7" t="s">
        <v>7</v>
      </c>
      <c r="E3" s="7" t="s">
        <v>8</v>
      </c>
      <c r="F3" s="7" t="s">
        <v>3</v>
      </c>
      <c r="G3" s="7" t="s">
        <v>6</v>
      </c>
      <c r="H3" s="7" t="s">
        <v>5</v>
      </c>
      <c r="I3" s="7" t="s">
        <v>21</v>
      </c>
      <c r="J3" s="7" t="s">
        <v>4</v>
      </c>
      <c r="K3" s="8" t="s">
        <v>41</v>
      </c>
      <c r="L3" s="9" t="s">
        <v>42</v>
      </c>
      <c r="M3" s="6" t="s">
        <v>9</v>
      </c>
    </row>
    <row r="4" spans="1:13" ht="12.75" customHeight="1" thickTop="1" x14ac:dyDescent="0.25">
      <c r="A4" s="4"/>
      <c r="B4" s="52" t="s">
        <v>22</v>
      </c>
      <c r="C4" s="10">
        <v>263</v>
      </c>
      <c r="D4" s="10">
        <v>536</v>
      </c>
      <c r="E4" s="10">
        <v>131</v>
      </c>
      <c r="F4" s="10">
        <v>322</v>
      </c>
      <c r="G4" s="10">
        <v>145</v>
      </c>
      <c r="H4" s="10" t="s">
        <v>44</v>
      </c>
      <c r="I4" s="10" t="s">
        <v>44</v>
      </c>
      <c r="J4" s="10" t="s">
        <v>44</v>
      </c>
      <c r="K4" s="11" t="s">
        <v>44</v>
      </c>
      <c r="L4" s="12" t="s">
        <v>44</v>
      </c>
      <c r="M4" s="13">
        <f t="shared" ref="M4:M21" si="0">SUM(C4:L4)</f>
        <v>1397</v>
      </c>
    </row>
    <row r="5" spans="1:13" ht="12.75" customHeight="1" x14ac:dyDescent="0.25">
      <c r="A5" s="4"/>
      <c r="B5" s="53" t="s">
        <v>23</v>
      </c>
      <c r="C5" s="10">
        <v>435</v>
      </c>
      <c r="D5" s="10" t="s">
        <v>44</v>
      </c>
      <c r="E5" s="10" t="s">
        <v>44</v>
      </c>
      <c r="F5" s="10" t="s">
        <v>44</v>
      </c>
      <c r="G5" s="10" t="s">
        <v>44</v>
      </c>
      <c r="H5" s="10" t="s">
        <v>44</v>
      </c>
      <c r="I5" s="10">
        <v>314</v>
      </c>
      <c r="J5" s="10">
        <v>149</v>
      </c>
      <c r="K5" s="11">
        <v>85</v>
      </c>
      <c r="L5" s="12">
        <v>110</v>
      </c>
      <c r="M5" s="13">
        <f t="shared" si="0"/>
        <v>1093</v>
      </c>
    </row>
    <row r="6" spans="1:13" ht="12.75" customHeight="1" x14ac:dyDescent="0.25">
      <c r="A6" s="4"/>
      <c r="B6" s="53" t="s">
        <v>24</v>
      </c>
      <c r="C6" s="10" t="s">
        <v>44</v>
      </c>
      <c r="D6" s="10">
        <v>429</v>
      </c>
      <c r="E6" s="10">
        <v>180</v>
      </c>
      <c r="F6" s="10">
        <v>225</v>
      </c>
      <c r="G6" s="10">
        <v>182</v>
      </c>
      <c r="H6" s="10">
        <v>250</v>
      </c>
      <c r="I6" s="10" t="s">
        <v>44</v>
      </c>
      <c r="J6" s="10" t="s">
        <v>44</v>
      </c>
      <c r="K6" s="11" t="s">
        <v>44</v>
      </c>
      <c r="L6" s="12" t="s">
        <v>44</v>
      </c>
      <c r="M6" s="13">
        <f t="shared" si="0"/>
        <v>1266</v>
      </c>
    </row>
    <row r="7" spans="1:13" ht="12.75" customHeight="1" x14ac:dyDescent="0.25">
      <c r="A7" s="4"/>
      <c r="B7" s="53" t="s">
        <v>25</v>
      </c>
      <c r="C7" s="14">
        <v>328</v>
      </c>
      <c r="D7" s="10">
        <v>392</v>
      </c>
      <c r="E7" s="10" t="s">
        <v>44</v>
      </c>
      <c r="F7" s="10" t="s">
        <v>44</v>
      </c>
      <c r="G7" s="10" t="s">
        <v>44</v>
      </c>
      <c r="H7" s="10" t="s">
        <v>44</v>
      </c>
      <c r="I7" s="10" t="s">
        <v>44</v>
      </c>
      <c r="J7" s="10">
        <v>244</v>
      </c>
      <c r="K7" s="10">
        <v>75</v>
      </c>
      <c r="L7" s="12">
        <v>80</v>
      </c>
      <c r="M7" s="13">
        <f t="shared" si="0"/>
        <v>1119</v>
      </c>
    </row>
    <row r="8" spans="1:13" ht="12.75" customHeight="1" x14ac:dyDescent="0.25">
      <c r="A8" s="4"/>
      <c r="B8" s="53" t="s">
        <v>26</v>
      </c>
      <c r="C8" s="10" t="s">
        <v>44</v>
      </c>
      <c r="D8" s="10" t="s">
        <v>44</v>
      </c>
      <c r="E8" s="10">
        <v>168</v>
      </c>
      <c r="F8" s="10">
        <v>568</v>
      </c>
      <c r="G8" s="10">
        <v>145</v>
      </c>
      <c r="H8" s="10">
        <v>128</v>
      </c>
      <c r="I8" s="10">
        <v>352</v>
      </c>
      <c r="J8" s="10" t="s">
        <v>44</v>
      </c>
      <c r="K8" s="10" t="s">
        <v>44</v>
      </c>
      <c r="L8" s="12" t="s">
        <v>44</v>
      </c>
      <c r="M8" s="13">
        <f t="shared" si="0"/>
        <v>1361</v>
      </c>
    </row>
    <row r="9" spans="1:13" ht="12.75" customHeight="1" x14ac:dyDescent="0.25">
      <c r="A9" s="4"/>
      <c r="B9" s="53" t="s">
        <v>27</v>
      </c>
      <c r="C9" s="14">
        <v>236</v>
      </c>
      <c r="D9" s="10">
        <v>438</v>
      </c>
      <c r="E9" s="10">
        <v>113</v>
      </c>
      <c r="F9" s="10" t="s">
        <v>44</v>
      </c>
      <c r="G9" s="10" t="s">
        <v>44</v>
      </c>
      <c r="H9" s="10" t="s">
        <v>44</v>
      </c>
      <c r="I9" s="10" t="s">
        <v>44</v>
      </c>
      <c r="J9" s="10" t="s">
        <v>44</v>
      </c>
      <c r="K9" s="10">
        <v>145</v>
      </c>
      <c r="L9" s="12">
        <v>70</v>
      </c>
      <c r="M9" s="13">
        <f t="shared" si="0"/>
        <v>1002</v>
      </c>
    </row>
    <row r="10" spans="1:13" ht="12.75" customHeight="1" x14ac:dyDescent="0.25">
      <c r="A10" s="4"/>
      <c r="B10" s="53" t="s">
        <v>28</v>
      </c>
      <c r="C10" s="10" t="s">
        <v>44</v>
      </c>
      <c r="D10" s="10" t="s">
        <v>44</v>
      </c>
      <c r="E10" s="10" t="s">
        <v>44</v>
      </c>
      <c r="F10" s="10">
        <v>220</v>
      </c>
      <c r="G10" s="10">
        <v>220</v>
      </c>
      <c r="H10" s="10">
        <v>152</v>
      </c>
      <c r="I10" s="10">
        <v>301</v>
      </c>
      <c r="J10" s="10">
        <v>193</v>
      </c>
      <c r="K10" s="10" t="s">
        <v>44</v>
      </c>
      <c r="L10" s="12" t="s">
        <v>44</v>
      </c>
      <c r="M10" s="13">
        <f t="shared" si="0"/>
        <v>1086</v>
      </c>
    </row>
    <row r="11" spans="1:13" ht="12.75" customHeight="1" x14ac:dyDescent="0.25">
      <c r="A11" s="4"/>
      <c r="B11" s="53" t="s">
        <v>29</v>
      </c>
      <c r="C11" s="10">
        <v>283</v>
      </c>
      <c r="D11" s="10">
        <v>536</v>
      </c>
      <c r="E11" s="10">
        <v>168</v>
      </c>
      <c r="F11" s="10">
        <v>196</v>
      </c>
      <c r="G11" s="10" t="s">
        <v>44</v>
      </c>
      <c r="H11" s="10" t="s">
        <v>44</v>
      </c>
      <c r="I11" s="10" t="s">
        <v>44</v>
      </c>
      <c r="J11" s="10" t="s">
        <v>44</v>
      </c>
      <c r="K11" s="10" t="s">
        <v>44</v>
      </c>
      <c r="L11" s="12">
        <v>100</v>
      </c>
      <c r="M11" s="13">
        <f t="shared" si="0"/>
        <v>1283</v>
      </c>
    </row>
    <row r="12" spans="1:13" ht="12.75" customHeight="1" x14ac:dyDescent="0.25">
      <c r="A12" s="4"/>
      <c r="B12" s="53" t="s">
        <v>30</v>
      </c>
      <c r="C12" s="10">
        <v>463</v>
      </c>
      <c r="D12" s="10" t="s">
        <v>44</v>
      </c>
      <c r="E12" s="10" t="s">
        <v>44</v>
      </c>
      <c r="F12" s="10" t="s">
        <v>44</v>
      </c>
      <c r="G12" s="10">
        <v>298</v>
      </c>
      <c r="H12" s="10">
        <v>250</v>
      </c>
      <c r="I12" s="10">
        <v>340</v>
      </c>
      <c r="J12" s="10">
        <v>272</v>
      </c>
      <c r="K12" s="10" t="s">
        <v>44</v>
      </c>
      <c r="L12" s="12" t="s">
        <v>44</v>
      </c>
      <c r="M12" s="13">
        <f t="shared" si="0"/>
        <v>1623</v>
      </c>
    </row>
    <row r="13" spans="1:13" ht="12.75" customHeight="1" x14ac:dyDescent="0.25">
      <c r="A13" s="4"/>
      <c r="B13" s="53" t="s">
        <v>31</v>
      </c>
      <c r="C13" s="10" t="s">
        <v>44</v>
      </c>
      <c r="D13" s="10" t="s">
        <v>44</v>
      </c>
      <c r="E13" s="10" t="s">
        <v>44</v>
      </c>
      <c r="F13" s="10" t="s">
        <v>44</v>
      </c>
      <c r="G13" s="10" t="s">
        <v>44</v>
      </c>
      <c r="H13" s="10">
        <v>220</v>
      </c>
      <c r="I13" s="10">
        <v>412</v>
      </c>
      <c r="J13" s="10">
        <v>285</v>
      </c>
      <c r="K13" s="10">
        <v>205</v>
      </c>
      <c r="L13" s="12">
        <v>75</v>
      </c>
      <c r="M13" s="13">
        <f t="shared" si="0"/>
        <v>1197</v>
      </c>
    </row>
    <row r="14" spans="1:13" ht="12.75" customHeight="1" x14ac:dyDescent="0.25">
      <c r="A14" s="4"/>
      <c r="B14" s="53" t="s">
        <v>32</v>
      </c>
      <c r="C14" s="10" t="s">
        <v>44</v>
      </c>
      <c r="D14" s="10">
        <v>544</v>
      </c>
      <c r="E14" s="10">
        <v>110</v>
      </c>
      <c r="F14" s="10">
        <v>203</v>
      </c>
      <c r="G14" s="10">
        <v>183</v>
      </c>
      <c r="H14" s="10">
        <v>150</v>
      </c>
      <c r="I14" s="10" t="s">
        <v>44</v>
      </c>
      <c r="J14" s="10" t="s">
        <v>44</v>
      </c>
      <c r="K14" s="10" t="s">
        <v>44</v>
      </c>
      <c r="L14" s="12" t="s">
        <v>44</v>
      </c>
      <c r="M14" s="13">
        <f t="shared" si="0"/>
        <v>1190</v>
      </c>
    </row>
    <row r="15" spans="1:13" ht="12.75" customHeight="1" x14ac:dyDescent="0.25">
      <c r="A15" s="4"/>
      <c r="B15" s="53" t="s">
        <v>33</v>
      </c>
      <c r="C15" s="14">
        <v>412</v>
      </c>
      <c r="D15" s="10" t="s">
        <v>44</v>
      </c>
      <c r="E15" s="10" t="s">
        <v>44</v>
      </c>
      <c r="F15" s="10" t="s">
        <v>44</v>
      </c>
      <c r="G15" s="10" t="s">
        <v>44</v>
      </c>
      <c r="H15" s="10" t="s">
        <v>44</v>
      </c>
      <c r="I15" s="10">
        <v>344</v>
      </c>
      <c r="J15" s="10">
        <v>305</v>
      </c>
      <c r="K15" s="10">
        <v>195</v>
      </c>
      <c r="L15" s="12">
        <v>123</v>
      </c>
      <c r="M15" s="13">
        <f t="shared" si="0"/>
        <v>1379</v>
      </c>
    </row>
    <row r="16" spans="1:13" ht="12.75" customHeight="1" x14ac:dyDescent="0.25">
      <c r="A16" s="4"/>
      <c r="B16" s="53" t="s">
        <v>34</v>
      </c>
      <c r="C16" s="10" t="s">
        <v>44</v>
      </c>
      <c r="D16" s="10" t="s">
        <v>44</v>
      </c>
      <c r="E16" s="10">
        <v>168</v>
      </c>
      <c r="F16" s="10">
        <v>372</v>
      </c>
      <c r="G16" s="10">
        <v>55</v>
      </c>
      <c r="H16" s="10">
        <v>350</v>
      </c>
      <c r="I16" s="10">
        <v>280</v>
      </c>
      <c r="J16" s="10" t="s">
        <v>44</v>
      </c>
      <c r="K16" s="10" t="s">
        <v>44</v>
      </c>
      <c r="L16" s="12" t="s">
        <v>44</v>
      </c>
      <c r="M16" s="13">
        <f t="shared" si="0"/>
        <v>1225</v>
      </c>
    </row>
    <row r="17" spans="1:13" ht="12.75" customHeight="1" x14ac:dyDescent="0.25">
      <c r="A17" s="4"/>
      <c r="B17" s="53" t="s">
        <v>35</v>
      </c>
      <c r="C17" s="14">
        <v>468</v>
      </c>
      <c r="D17" s="10">
        <v>607</v>
      </c>
      <c r="E17" s="10" t="s">
        <v>44</v>
      </c>
      <c r="F17" s="10" t="s">
        <v>44</v>
      </c>
      <c r="G17" s="10" t="s">
        <v>44</v>
      </c>
      <c r="H17" s="10" t="s">
        <v>44</v>
      </c>
      <c r="I17" s="10" t="s">
        <v>44</v>
      </c>
      <c r="J17" s="10">
        <v>265</v>
      </c>
      <c r="K17" s="10">
        <v>90</v>
      </c>
      <c r="L17" s="12">
        <v>183</v>
      </c>
      <c r="M17" s="13">
        <f t="shared" si="0"/>
        <v>1613</v>
      </c>
    </row>
    <row r="18" spans="1:13" ht="12.75" customHeight="1" x14ac:dyDescent="0.25">
      <c r="A18" s="4"/>
      <c r="B18" s="53" t="s">
        <v>36</v>
      </c>
      <c r="C18" s="10" t="s">
        <v>44</v>
      </c>
      <c r="D18" s="10" t="s">
        <v>44</v>
      </c>
      <c r="E18" s="10" t="s">
        <v>44</v>
      </c>
      <c r="F18" s="10">
        <v>172</v>
      </c>
      <c r="G18" s="10">
        <v>238</v>
      </c>
      <c r="H18" s="10">
        <v>150</v>
      </c>
      <c r="I18" s="10">
        <v>231</v>
      </c>
      <c r="J18" s="10">
        <v>175</v>
      </c>
      <c r="K18" s="10" t="s">
        <v>44</v>
      </c>
      <c r="L18" s="12" t="s">
        <v>44</v>
      </c>
      <c r="M18" s="13">
        <f t="shared" si="0"/>
        <v>966</v>
      </c>
    </row>
    <row r="19" spans="1:13" ht="12.75" customHeight="1" x14ac:dyDescent="0.25">
      <c r="A19" s="4"/>
      <c r="B19" s="53" t="s">
        <v>37</v>
      </c>
      <c r="C19" s="14">
        <v>468</v>
      </c>
      <c r="D19" s="10">
        <v>499</v>
      </c>
      <c r="E19" s="10">
        <v>236</v>
      </c>
      <c r="F19" s="10" t="s">
        <v>44</v>
      </c>
      <c r="G19" s="10" t="s">
        <v>44</v>
      </c>
      <c r="H19" s="10" t="s">
        <v>44</v>
      </c>
      <c r="I19" s="10" t="s">
        <v>44</v>
      </c>
      <c r="J19" s="10" t="s">
        <v>44</v>
      </c>
      <c r="K19" s="10">
        <v>125</v>
      </c>
      <c r="L19" s="12">
        <v>132</v>
      </c>
      <c r="M19" s="13">
        <f t="shared" si="0"/>
        <v>1460</v>
      </c>
    </row>
    <row r="20" spans="1:13" ht="12.75" customHeight="1" x14ac:dyDescent="0.25">
      <c r="A20" s="4"/>
      <c r="B20" s="53" t="s">
        <v>38</v>
      </c>
      <c r="C20" s="10" t="s">
        <v>44</v>
      </c>
      <c r="D20" s="10" t="s">
        <v>44</v>
      </c>
      <c r="E20" s="10" t="s">
        <v>44</v>
      </c>
      <c r="F20" s="10" t="s">
        <v>44</v>
      </c>
      <c r="G20" s="10">
        <v>138</v>
      </c>
      <c r="H20" s="10">
        <v>200</v>
      </c>
      <c r="I20" s="10">
        <v>423</v>
      </c>
      <c r="J20" s="10">
        <v>263</v>
      </c>
      <c r="K20" s="10">
        <v>115</v>
      </c>
      <c r="L20" s="12" t="s">
        <v>44</v>
      </c>
      <c r="M20" s="13">
        <f t="shared" si="0"/>
        <v>1139</v>
      </c>
    </row>
    <row r="21" spans="1:13" ht="12.75" customHeight="1" thickBot="1" x14ac:dyDescent="0.3">
      <c r="A21" s="4"/>
      <c r="B21" s="55" t="s">
        <v>39</v>
      </c>
      <c r="C21" s="15" t="s">
        <v>44</v>
      </c>
      <c r="D21" s="15">
        <v>391</v>
      </c>
      <c r="E21" s="15">
        <v>113</v>
      </c>
      <c r="F21" s="15">
        <v>154</v>
      </c>
      <c r="G21" s="15" t="s">
        <v>44</v>
      </c>
      <c r="H21" s="15" t="s">
        <v>44</v>
      </c>
      <c r="I21" s="15" t="s">
        <v>44</v>
      </c>
      <c r="J21" s="15" t="s">
        <v>44</v>
      </c>
      <c r="K21" s="15">
        <v>115</v>
      </c>
      <c r="L21" s="16">
        <v>100</v>
      </c>
      <c r="M21" s="17">
        <f t="shared" si="0"/>
        <v>873</v>
      </c>
    </row>
    <row r="22" spans="1:13" ht="12.75" customHeight="1" thickTop="1" x14ac:dyDescent="0.25">
      <c r="A22" s="4"/>
      <c r="B22" s="18" t="s">
        <v>10</v>
      </c>
      <c r="C22" s="19">
        <f t="shared" ref="C22:M22" si="1">SUM(C4:C21)</f>
        <v>3356</v>
      </c>
      <c r="D22" s="19">
        <f t="shared" si="1"/>
        <v>4372</v>
      </c>
      <c r="E22" s="19">
        <f t="shared" si="1"/>
        <v>1387</v>
      </c>
      <c r="F22" s="19">
        <f t="shared" si="1"/>
        <v>2432</v>
      </c>
      <c r="G22" s="19">
        <f t="shared" si="1"/>
        <v>1604</v>
      </c>
      <c r="H22" s="19">
        <f t="shared" si="1"/>
        <v>1850</v>
      </c>
      <c r="I22" s="19">
        <f t="shared" si="1"/>
        <v>2997</v>
      </c>
      <c r="J22" s="19">
        <f t="shared" si="1"/>
        <v>2151</v>
      </c>
      <c r="K22" s="19">
        <f t="shared" si="1"/>
        <v>1150</v>
      </c>
      <c r="L22" s="20">
        <f t="shared" si="1"/>
        <v>973</v>
      </c>
      <c r="M22" s="21">
        <f t="shared" si="1"/>
        <v>22272</v>
      </c>
    </row>
    <row r="23" spans="1:13" ht="12.75" customHeight="1" x14ac:dyDescent="0.25">
      <c r="A23" s="4"/>
      <c r="B23" s="22" t="s">
        <v>11</v>
      </c>
      <c r="C23" s="23">
        <f t="shared" ref="C23:L23" si="2">C22/COUNT(C4:C21)</f>
        <v>372.88888888888891</v>
      </c>
      <c r="D23" s="23">
        <f t="shared" si="2"/>
        <v>485.77777777777777</v>
      </c>
      <c r="E23" s="23">
        <f t="shared" si="2"/>
        <v>154.11111111111111</v>
      </c>
      <c r="F23" s="23">
        <f t="shared" si="2"/>
        <v>270.22222222222223</v>
      </c>
      <c r="G23" s="23">
        <f t="shared" si="2"/>
        <v>178.22222222222223</v>
      </c>
      <c r="H23" s="23">
        <f t="shared" si="2"/>
        <v>205.55555555555554</v>
      </c>
      <c r="I23" s="23">
        <f t="shared" si="2"/>
        <v>333</v>
      </c>
      <c r="J23" s="23">
        <f t="shared" si="2"/>
        <v>239</v>
      </c>
      <c r="K23" s="23">
        <f t="shared" si="2"/>
        <v>127.77777777777777</v>
      </c>
      <c r="L23" s="24">
        <f t="shared" si="2"/>
        <v>108.11111111111111</v>
      </c>
      <c r="M23" s="25">
        <f>SUM(C23:L23)/10</f>
        <v>247.4666666666667</v>
      </c>
    </row>
    <row r="24" spans="1:13" ht="12.75" customHeight="1" thickBot="1" x14ac:dyDescent="0.3">
      <c r="A24" s="4"/>
      <c r="B24" s="26" t="s">
        <v>12</v>
      </c>
      <c r="C24" s="27" t="s">
        <v>23</v>
      </c>
      <c r="D24" s="27" t="s">
        <v>22</v>
      </c>
      <c r="E24" s="27" t="s">
        <v>29</v>
      </c>
      <c r="F24" s="27" t="s">
        <v>25</v>
      </c>
      <c r="G24" s="27" t="s">
        <v>28</v>
      </c>
      <c r="H24" s="27" t="s">
        <v>27</v>
      </c>
      <c r="I24" s="27" t="s">
        <v>24</v>
      </c>
      <c r="J24" s="27" t="s">
        <v>26</v>
      </c>
      <c r="K24" s="28" t="s">
        <v>30</v>
      </c>
      <c r="L24" s="51" t="s">
        <v>31</v>
      </c>
      <c r="M24" s="30"/>
    </row>
    <row r="25" spans="1:13" ht="9" customHeight="1" thickTop="1" thickBot="1" x14ac:dyDescent="0.3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4.3" customHeight="1" thickTop="1" thickBot="1" x14ac:dyDescent="0.3">
      <c r="A26" s="4"/>
      <c r="B26" s="60" t="s">
        <v>43</v>
      </c>
      <c r="C26" s="61"/>
      <c r="D26" s="61"/>
      <c r="E26" s="61"/>
      <c r="F26" s="61"/>
      <c r="G26" s="61"/>
      <c r="H26" s="61"/>
      <c r="I26" s="61"/>
      <c r="J26" s="61"/>
      <c r="K26" s="61"/>
      <c r="L26" s="62"/>
      <c r="M26" s="31" t="s">
        <v>13</v>
      </c>
    </row>
    <row r="27" spans="1:13" ht="12.75" customHeight="1" thickBot="1" x14ac:dyDescent="0.3">
      <c r="A27" s="4"/>
      <c r="B27" s="32" t="s">
        <v>1</v>
      </c>
      <c r="C27" s="7" t="s">
        <v>2</v>
      </c>
      <c r="D27" s="7" t="s">
        <v>7</v>
      </c>
      <c r="E27" s="7" t="s">
        <v>8</v>
      </c>
      <c r="F27" s="7" t="s">
        <v>3</v>
      </c>
      <c r="G27" s="7" t="s">
        <v>6</v>
      </c>
      <c r="H27" s="7" t="s">
        <v>5</v>
      </c>
      <c r="I27" s="7" t="s">
        <v>21</v>
      </c>
      <c r="J27" s="7" t="s">
        <v>4</v>
      </c>
      <c r="K27" s="8" t="s">
        <v>41</v>
      </c>
      <c r="L27" s="9" t="s">
        <v>42</v>
      </c>
      <c r="M27" s="33" t="s">
        <v>9</v>
      </c>
    </row>
    <row r="28" spans="1:13" ht="12.75" customHeight="1" thickTop="1" thickBot="1" x14ac:dyDescent="0.3">
      <c r="A28" s="4"/>
      <c r="B28" s="34" t="s">
        <v>14</v>
      </c>
      <c r="C28" s="35">
        <f>C22</f>
        <v>3356</v>
      </c>
      <c r="D28" s="35">
        <f t="shared" ref="D28:L28" si="3">D22</f>
        <v>4372</v>
      </c>
      <c r="E28" s="35">
        <f t="shared" si="3"/>
        <v>1387</v>
      </c>
      <c r="F28" s="35">
        <f t="shared" si="3"/>
        <v>2432</v>
      </c>
      <c r="G28" s="35">
        <f t="shared" si="3"/>
        <v>1604</v>
      </c>
      <c r="H28" s="35">
        <f t="shared" si="3"/>
        <v>1850</v>
      </c>
      <c r="I28" s="35">
        <f t="shared" si="3"/>
        <v>2997</v>
      </c>
      <c r="J28" s="35">
        <f t="shared" si="3"/>
        <v>2151</v>
      </c>
      <c r="K28" s="35">
        <f t="shared" si="3"/>
        <v>1150</v>
      </c>
      <c r="L28" s="36">
        <f t="shared" si="3"/>
        <v>973</v>
      </c>
      <c r="M28" s="37">
        <f t="shared" ref="M28:M40" si="4">SUM(C28:L28)</f>
        <v>22272</v>
      </c>
    </row>
    <row r="29" spans="1:13" ht="12.75" customHeight="1" thickTop="1" x14ac:dyDescent="0.25">
      <c r="A29" s="4"/>
      <c r="B29" s="52" t="s">
        <v>22</v>
      </c>
      <c r="C29" s="10">
        <v>482</v>
      </c>
      <c r="D29" s="10" t="s">
        <v>44</v>
      </c>
      <c r="E29" s="10" t="s">
        <v>44</v>
      </c>
      <c r="F29" s="10" t="s">
        <v>44</v>
      </c>
      <c r="G29" s="10">
        <v>268</v>
      </c>
      <c r="H29" s="10">
        <v>140</v>
      </c>
      <c r="I29" s="38">
        <v>283</v>
      </c>
      <c r="J29" s="10">
        <v>253</v>
      </c>
      <c r="K29" s="10" t="s">
        <v>44</v>
      </c>
      <c r="L29" s="12" t="s">
        <v>44</v>
      </c>
      <c r="M29" s="13">
        <f t="shared" si="4"/>
        <v>1426</v>
      </c>
    </row>
    <row r="30" spans="1:13" ht="12.75" customHeight="1" x14ac:dyDescent="0.25">
      <c r="A30" s="4"/>
      <c r="B30" s="53" t="s">
        <v>23</v>
      </c>
      <c r="C30" s="10">
        <v>263</v>
      </c>
      <c r="D30" s="10">
        <v>370</v>
      </c>
      <c r="E30" s="10">
        <v>130</v>
      </c>
      <c r="F30" s="10" t="s">
        <v>44</v>
      </c>
      <c r="G30" s="10" t="s">
        <v>44</v>
      </c>
      <c r="H30" s="10">
        <v>100</v>
      </c>
      <c r="I30" s="10" t="s">
        <v>44</v>
      </c>
      <c r="J30" s="10" t="s">
        <v>44</v>
      </c>
      <c r="K30" s="10">
        <v>105</v>
      </c>
      <c r="L30" s="12" t="s">
        <v>44</v>
      </c>
      <c r="M30" s="13">
        <f t="shared" si="4"/>
        <v>968</v>
      </c>
    </row>
    <row r="31" spans="1:13" ht="12.75" customHeight="1" x14ac:dyDescent="0.25">
      <c r="A31" s="4"/>
      <c r="B31" s="53" t="s">
        <v>24</v>
      </c>
      <c r="C31" s="10" t="s">
        <v>44</v>
      </c>
      <c r="D31" s="10" t="s">
        <v>44</v>
      </c>
      <c r="E31" s="10" t="s">
        <v>44</v>
      </c>
      <c r="F31" s="10">
        <v>436</v>
      </c>
      <c r="G31" s="10">
        <v>277</v>
      </c>
      <c r="H31" s="10" t="s">
        <v>44</v>
      </c>
      <c r="I31" s="10">
        <v>263</v>
      </c>
      <c r="J31" s="10">
        <v>545</v>
      </c>
      <c r="K31" s="10">
        <v>76</v>
      </c>
      <c r="L31" s="39" t="s">
        <v>44</v>
      </c>
      <c r="M31" s="13">
        <f t="shared" si="4"/>
        <v>1597</v>
      </c>
    </row>
    <row r="32" spans="1:13" ht="12.75" customHeight="1" x14ac:dyDescent="0.25">
      <c r="A32" s="4"/>
      <c r="B32" s="53" t="s">
        <v>25</v>
      </c>
      <c r="C32" s="10">
        <v>412</v>
      </c>
      <c r="D32" s="10" t="s">
        <v>44</v>
      </c>
      <c r="E32" s="10">
        <v>136</v>
      </c>
      <c r="F32" s="10" t="s">
        <v>44</v>
      </c>
      <c r="G32" s="10">
        <v>183</v>
      </c>
      <c r="H32" s="10" t="s">
        <v>44</v>
      </c>
      <c r="I32" s="10" t="s">
        <v>44</v>
      </c>
      <c r="J32" s="10" t="s">
        <v>44</v>
      </c>
      <c r="K32" s="10">
        <v>145</v>
      </c>
      <c r="L32" s="39">
        <v>100</v>
      </c>
      <c r="M32" s="13">
        <f t="shared" si="4"/>
        <v>976</v>
      </c>
    </row>
    <row r="33" spans="1:13" ht="12.75" customHeight="1" x14ac:dyDescent="0.25">
      <c r="A33" s="4"/>
      <c r="B33" s="53" t="s">
        <v>26</v>
      </c>
      <c r="C33" s="10" t="s">
        <v>44</v>
      </c>
      <c r="D33" s="10">
        <v>595</v>
      </c>
      <c r="E33" s="10" t="s">
        <v>44</v>
      </c>
      <c r="F33" s="10">
        <v>233</v>
      </c>
      <c r="G33" s="10" t="s">
        <v>44</v>
      </c>
      <c r="H33" s="10" t="s">
        <v>44</v>
      </c>
      <c r="I33" s="10">
        <v>289</v>
      </c>
      <c r="J33" s="10">
        <v>249</v>
      </c>
      <c r="K33" s="10" t="s">
        <v>44</v>
      </c>
      <c r="L33" s="39">
        <v>86</v>
      </c>
      <c r="M33" s="13">
        <f t="shared" si="4"/>
        <v>1452</v>
      </c>
    </row>
    <row r="34" spans="1:13" ht="12.75" customHeight="1" x14ac:dyDescent="0.25">
      <c r="A34" s="4"/>
      <c r="B34" s="53" t="s">
        <v>27</v>
      </c>
      <c r="C34" s="10">
        <v>687</v>
      </c>
      <c r="D34" s="10" t="s">
        <v>44</v>
      </c>
      <c r="E34" s="10">
        <v>172</v>
      </c>
      <c r="F34" s="10" t="s">
        <v>44</v>
      </c>
      <c r="G34" s="10">
        <v>238</v>
      </c>
      <c r="H34" s="10">
        <v>100</v>
      </c>
      <c r="I34" s="10" t="s">
        <v>44</v>
      </c>
      <c r="J34" s="10" t="s">
        <v>44</v>
      </c>
      <c r="K34" s="10" t="s">
        <v>44</v>
      </c>
      <c r="L34" s="39">
        <v>158</v>
      </c>
      <c r="M34" s="13">
        <f t="shared" si="4"/>
        <v>1355</v>
      </c>
    </row>
    <row r="35" spans="1:13" ht="12.75" customHeight="1" x14ac:dyDescent="0.25">
      <c r="A35" s="4"/>
      <c r="B35" s="53" t="s">
        <v>28</v>
      </c>
      <c r="C35" s="10" t="s">
        <v>44</v>
      </c>
      <c r="D35" s="10">
        <v>430</v>
      </c>
      <c r="E35" s="10" t="s">
        <v>44</v>
      </c>
      <c r="F35" s="10">
        <v>374</v>
      </c>
      <c r="G35" s="10" t="s">
        <v>44</v>
      </c>
      <c r="H35" s="10" t="s">
        <v>44</v>
      </c>
      <c r="I35" s="10" t="s">
        <v>44</v>
      </c>
      <c r="J35" s="10">
        <v>208</v>
      </c>
      <c r="K35" s="10" t="s">
        <v>44</v>
      </c>
      <c r="L35" s="56" t="s">
        <v>44</v>
      </c>
      <c r="M35" s="57">
        <f t="shared" si="4"/>
        <v>1012</v>
      </c>
    </row>
    <row r="36" spans="1:13" ht="12.75" customHeight="1" x14ac:dyDescent="0.25">
      <c r="A36" s="4"/>
      <c r="B36" s="53" t="s">
        <v>29</v>
      </c>
      <c r="C36" s="10">
        <v>493</v>
      </c>
      <c r="D36" s="10">
        <v>628</v>
      </c>
      <c r="E36" s="10">
        <v>181</v>
      </c>
      <c r="F36" s="10" t="s">
        <v>44</v>
      </c>
      <c r="G36" s="10" t="s">
        <v>44</v>
      </c>
      <c r="H36" s="10" t="s">
        <v>44</v>
      </c>
      <c r="I36" s="10" t="s">
        <v>44</v>
      </c>
      <c r="J36" s="10" t="s">
        <v>44</v>
      </c>
      <c r="K36" s="10" t="s">
        <v>44</v>
      </c>
      <c r="L36" s="12" t="s">
        <v>44</v>
      </c>
      <c r="M36" s="13">
        <f t="shared" si="4"/>
        <v>1302</v>
      </c>
    </row>
    <row r="37" spans="1:13" ht="12.75" customHeight="1" x14ac:dyDescent="0.25">
      <c r="A37" s="4"/>
      <c r="B37" s="53" t="s">
        <v>30</v>
      </c>
      <c r="C37" s="10" t="s">
        <v>44</v>
      </c>
      <c r="D37" s="10" t="s">
        <v>44</v>
      </c>
      <c r="E37" s="10" t="s">
        <v>44</v>
      </c>
      <c r="F37" s="10">
        <v>134</v>
      </c>
      <c r="G37" s="10">
        <v>158</v>
      </c>
      <c r="H37" s="10" t="s">
        <v>44</v>
      </c>
      <c r="I37" s="10" t="s">
        <v>44</v>
      </c>
      <c r="J37" s="10">
        <v>211</v>
      </c>
      <c r="K37" s="10" t="s">
        <v>44</v>
      </c>
      <c r="L37" s="12" t="s">
        <v>44</v>
      </c>
      <c r="M37" s="13">
        <f t="shared" si="4"/>
        <v>503</v>
      </c>
    </row>
    <row r="38" spans="1:13" ht="12.75" customHeight="1" thickBot="1" x14ac:dyDescent="0.3">
      <c r="A38" s="4"/>
      <c r="B38" s="54" t="s">
        <v>31</v>
      </c>
      <c r="C38" s="15" t="s">
        <v>44</v>
      </c>
      <c r="D38" s="15">
        <v>507</v>
      </c>
      <c r="E38" s="15">
        <v>196</v>
      </c>
      <c r="F38" s="15">
        <v>202</v>
      </c>
      <c r="G38" s="15" t="s">
        <v>44</v>
      </c>
      <c r="H38" s="15" t="s">
        <v>44</v>
      </c>
      <c r="I38" s="15" t="s">
        <v>44</v>
      </c>
      <c r="J38" s="15" t="s">
        <v>44</v>
      </c>
      <c r="K38" s="15" t="s">
        <v>44</v>
      </c>
      <c r="L38" s="58" t="s">
        <v>44</v>
      </c>
      <c r="M38" s="59">
        <f t="shared" si="4"/>
        <v>905</v>
      </c>
    </row>
    <row r="39" spans="1:13" ht="12.75" customHeight="1" thickTop="1" x14ac:dyDescent="0.25">
      <c r="A39" s="4"/>
      <c r="B39" s="40" t="s">
        <v>15</v>
      </c>
      <c r="C39" s="41">
        <f t="shared" ref="C39:L39" si="5">SUM(C29:C38)</f>
        <v>2337</v>
      </c>
      <c r="D39" s="41">
        <f t="shared" si="5"/>
        <v>2530</v>
      </c>
      <c r="E39" s="41">
        <f t="shared" si="5"/>
        <v>815</v>
      </c>
      <c r="F39" s="41">
        <f t="shared" si="5"/>
        <v>1379</v>
      </c>
      <c r="G39" s="41">
        <f t="shared" si="5"/>
        <v>1124</v>
      </c>
      <c r="H39" s="41">
        <f t="shared" si="5"/>
        <v>340</v>
      </c>
      <c r="I39" s="41">
        <f t="shared" si="5"/>
        <v>835</v>
      </c>
      <c r="J39" s="41">
        <f t="shared" si="5"/>
        <v>1466</v>
      </c>
      <c r="K39" s="41">
        <f>SUM(K29:K38)</f>
        <v>326</v>
      </c>
      <c r="L39" s="42">
        <f t="shared" si="5"/>
        <v>344</v>
      </c>
      <c r="M39" s="43">
        <f t="shared" si="4"/>
        <v>11496</v>
      </c>
    </row>
    <row r="40" spans="1:13" ht="12.75" customHeight="1" x14ac:dyDescent="0.25">
      <c r="A40" s="4"/>
      <c r="B40" s="44" t="s">
        <v>45</v>
      </c>
      <c r="C40" s="41">
        <f t="shared" ref="C40:L40" si="6">C28+C39</f>
        <v>5693</v>
      </c>
      <c r="D40" s="41">
        <f t="shared" si="6"/>
        <v>6902</v>
      </c>
      <c r="E40" s="41">
        <f t="shared" si="6"/>
        <v>2202</v>
      </c>
      <c r="F40" s="41">
        <f t="shared" si="6"/>
        <v>3811</v>
      </c>
      <c r="G40" s="41">
        <f t="shared" si="6"/>
        <v>2728</v>
      </c>
      <c r="H40" s="41">
        <f t="shared" si="6"/>
        <v>2190</v>
      </c>
      <c r="I40" s="41">
        <f t="shared" si="6"/>
        <v>3832</v>
      </c>
      <c r="J40" s="41">
        <f t="shared" si="6"/>
        <v>3617</v>
      </c>
      <c r="K40" s="41">
        <f>K28+K39</f>
        <v>1476</v>
      </c>
      <c r="L40" s="42">
        <f t="shared" si="6"/>
        <v>1317</v>
      </c>
      <c r="M40" s="43">
        <f t="shared" si="4"/>
        <v>33768</v>
      </c>
    </row>
    <row r="41" spans="1:13" ht="12.75" customHeight="1" x14ac:dyDescent="0.25">
      <c r="A41" s="4"/>
      <c r="B41" s="45" t="s">
        <v>17</v>
      </c>
      <c r="C41" s="23">
        <f t="shared" ref="C41:L41" si="7">C40/COUNT(C4:C21,C29:C38)</f>
        <v>406.64285714285717</v>
      </c>
      <c r="D41" s="23">
        <f t="shared" si="7"/>
        <v>493</v>
      </c>
      <c r="E41" s="23">
        <f t="shared" si="7"/>
        <v>157.28571428571428</v>
      </c>
      <c r="F41" s="23">
        <f t="shared" si="7"/>
        <v>272.21428571428572</v>
      </c>
      <c r="G41" s="23">
        <f t="shared" si="7"/>
        <v>194.85714285714286</v>
      </c>
      <c r="H41" s="23">
        <f t="shared" si="7"/>
        <v>182.5</v>
      </c>
      <c r="I41" s="23">
        <f t="shared" si="7"/>
        <v>319.33333333333331</v>
      </c>
      <c r="J41" s="23">
        <f t="shared" si="7"/>
        <v>258.35714285714283</v>
      </c>
      <c r="K41" s="23">
        <f t="shared" si="7"/>
        <v>123</v>
      </c>
      <c r="L41" s="24">
        <f t="shared" si="7"/>
        <v>109.75</v>
      </c>
      <c r="M41" s="25">
        <f>SUM(C41:L41)/10</f>
        <v>251.69404761904761</v>
      </c>
    </row>
    <row r="42" spans="1:13" ht="12.75" customHeight="1" thickBot="1" x14ac:dyDescent="0.3">
      <c r="A42" s="4"/>
      <c r="B42" s="46" t="s">
        <v>12</v>
      </c>
      <c r="C42" s="27" t="s">
        <v>23</v>
      </c>
      <c r="D42" s="27" t="s">
        <v>22</v>
      </c>
      <c r="E42" s="27" t="s">
        <v>29</v>
      </c>
      <c r="F42" s="27" t="s">
        <v>25</v>
      </c>
      <c r="G42" s="27" t="s">
        <v>27</v>
      </c>
      <c r="H42" s="27" t="s">
        <v>28</v>
      </c>
      <c r="I42" s="27" t="s">
        <v>24</v>
      </c>
      <c r="J42" s="27" t="s">
        <v>26</v>
      </c>
      <c r="K42" s="27" t="s">
        <v>30</v>
      </c>
      <c r="L42" s="29" t="s">
        <v>31</v>
      </c>
      <c r="M42" s="30"/>
    </row>
    <row r="43" spans="1:13" ht="13.6" customHeight="1" thickTop="1" thickBot="1" x14ac:dyDescent="0.3">
      <c r="A43" s="1"/>
      <c r="M43" s="48"/>
    </row>
    <row r="44" spans="1:13" ht="15.65" thickTop="1" thickBot="1" x14ac:dyDescent="0.3">
      <c r="B44" s="60" t="s">
        <v>43</v>
      </c>
      <c r="C44" s="61"/>
      <c r="D44" s="61"/>
      <c r="E44" s="61"/>
      <c r="F44" s="61"/>
      <c r="G44" s="61"/>
      <c r="H44" s="61"/>
      <c r="I44" s="61"/>
      <c r="J44" s="61"/>
      <c r="K44" s="61"/>
      <c r="L44" s="62"/>
      <c r="M44" s="31" t="s">
        <v>18</v>
      </c>
    </row>
    <row r="45" spans="1:13" ht="12.75" customHeight="1" thickBot="1" x14ac:dyDescent="0.3">
      <c r="B45" s="32" t="s">
        <v>1</v>
      </c>
      <c r="C45" s="7" t="s">
        <v>2</v>
      </c>
      <c r="D45" s="7" t="s">
        <v>7</v>
      </c>
      <c r="E45" s="7" t="s">
        <v>8</v>
      </c>
      <c r="F45" s="7" t="s">
        <v>3</v>
      </c>
      <c r="G45" s="7" t="s">
        <v>6</v>
      </c>
      <c r="H45" s="7" t="s">
        <v>5</v>
      </c>
      <c r="I45" s="7" t="s">
        <v>21</v>
      </c>
      <c r="J45" s="7" t="s">
        <v>4</v>
      </c>
      <c r="K45" s="8" t="s">
        <v>41</v>
      </c>
      <c r="L45" s="9" t="s">
        <v>42</v>
      </c>
      <c r="M45" s="33" t="s">
        <v>9</v>
      </c>
    </row>
    <row r="46" spans="1:13" ht="12.75" customHeight="1" thickTop="1" thickBot="1" x14ac:dyDescent="0.3">
      <c r="B46" s="49" t="s">
        <v>19</v>
      </c>
      <c r="C46" s="35">
        <f t="shared" ref="C46:L46" si="8">C40</f>
        <v>5693</v>
      </c>
      <c r="D46" s="35">
        <f t="shared" si="8"/>
        <v>6902</v>
      </c>
      <c r="E46" s="35">
        <f t="shared" si="8"/>
        <v>2202</v>
      </c>
      <c r="F46" s="35">
        <f t="shared" si="8"/>
        <v>3811</v>
      </c>
      <c r="G46" s="35">
        <f t="shared" si="8"/>
        <v>2728</v>
      </c>
      <c r="H46" s="35">
        <f t="shared" si="8"/>
        <v>2190</v>
      </c>
      <c r="I46" s="35">
        <f t="shared" si="8"/>
        <v>3832</v>
      </c>
      <c r="J46" s="35">
        <f t="shared" si="8"/>
        <v>3617</v>
      </c>
      <c r="K46" s="35">
        <f t="shared" si="8"/>
        <v>1476</v>
      </c>
      <c r="L46" s="36">
        <f t="shared" si="8"/>
        <v>1317</v>
      </c>
      <c r="M46" s="37">
        <f t="shared" ref="M46:M63" si="9">SUM(C46:L46)</f>
        <v>33768</v>
      </c>
    </row>
    <row r="47" spans="1:13" ht="12.75" customHeight="1" thickTop="1" x14ac:dyDescent="0.25">
      <c r="A47" s="4"/>
      <c r="B47" s="52" t="s">
        <v>22</v>
      </c>
      <c r="C47" s="10"/>
      <c r="D47" s="10"/>
      <c r="E47" s="10"/>
      <c r="F47" s="10"/>
      <c r="G47" s="10"/>
      <c r="H47" s="10"/>
      <c r="I47" s="38"/>
      <c r="J47" s="10"/>
      <c r="K47" s="10"/>
      <c r="L47" s="12"/>
      <c r="M47" s="13">
        <f t="shared" si="9"/>
        <v>0</v>
      </c>
    </row>
    <row r="48" spans="1:13" ht="12.75" customHeight="1" x14ac:dyDescent="0.25">
      <c r="A48" s="4"/>
      <c r="B48" s="53" t="s">
        <v>23</v>
      </c>
      <c r="C48" s="10"/>
      <c r="D48" s="10"/>
      <c r="E48" s="10"/>
      <c r="F48" s="10"/>
      <c r="G48" s="10"/>
      <c r="H48" s="10"/>
      <c r="I48" s="10"/>
      <c r="J48" s="10"/>
      <c r="K48" s="10"/>
      <c r="L48" s="39"/>
      <c r="M48" s="13">
        <f t="shared" si="9"/>
        <v>0</v>
      </c>
    </row>
    <row r="49" spans="1:13" ht="12.75" customHeight="1" x14ac:dyDescent="0.25">
      <c r="A49" s="4"/>
      <c r="B49" s="53" t="s">
        <v>24</v>
      </c>
      <c r="C49" s="10"/>
      <c r="D49" s="10"/>
      <c r="E49" s="10"/>
      <c r="F49" s="10"/>
      <c r="G49" s="10"/>
      <c r="H49" s="10"/>
      <c r="I49" s="10"/>
      <c r="J49" s="10"/>
      <c r="K49" s="10"/>
      <c r="L49" s="39"/>
      <c r="M49" s="13">
        <f t="shared" si="9"/>
        <v>0</v>
      </c>
    </row>
    <row r="50" spans="1:13" ht="12.75" customHeight="1" x14ac:dyDescent="0.25">
      <c r="A50" s="4"/>
      <c r="B50" s="53" t="s">
        <v>25</v>
      </c>
      <c r="C50" s="10"/>
      <c r="D50" s="10"/>
      <c r="E50" s="10"/>
      <c r="F50" s="10"/>
      <c r="G50" s="10"/>
      <c r="H50" s="10"/>
      <c r="I50" s="10"/>
      <c r="J50" s="10"/>
      <c r="K50" s="10"/>
      <c r="L50" s="39"/>
      <c r="M50" s="13">
        <f t="shared" si="9"/>
        <v>0</v>
      </c>
    </row>
    <row r="51" spans="1:13" ht="12.75" customHeight="1" x14ac:dyDescent="0.25">
      <c r="A51" s="4"/>
      <c r="B51" s="53" t="s">
        <v>26</v>
      </c>
      <c r="C51" s="10"/>
      <c r="D51" s="10"/>
      <c r="E51" s="10"/>
      <c r="F51" s="10"/>
      <c r="G51" s="10"/>
      <c r="H51" s="10"/>
      <c r="I51" s="10"/>
      <c r="J51" s="10"/>
      <c r="K51" s="10"/>
      <c r="L51" s="39"/>
      <c r="M51" s="13">
        <f t="shared" si="9"/>
        <v>0</v>
      </c>
    </row>
    <row r="52" spans="1:13" ht="12.75" customHeight="1" x14ac:dyDescent="0.25">
      <c r="A52" s="4"/>
      <c r="B52" s="53" t="s">
        <v>27</v>
      </c>
      <c r="C52" s="10"/>
      <c r="D52" s="10"/>
      <c r="E52" s="10"/>
      <c r="F52" s="10"/>
      <c r="G52" s="10"/>
      <c r="H52" s="10"/>
      <c r="I52" s="10"/>
      <c r="J52" s="10"/>
      <c r="K52" s="10"/>
      <c r="L52" s="39"/>
      <c r="M52" s="13">
        <f t="shared" si="9"/>
        <v>0</v>
      </c>
    </row>
    <row r="53" spans="1:13" ht="12.75" customHeight="1" x14ac:dyDescent="0.25">
      <c r="A53" s="4"/>
      <c r="B53" s="53" t="s">
        <v>28</v>
      </c>
      <c r="C53" s="10"/>
      <c r="D53" s="10"/>
      <c r="E53" s="10"/>
      <c r="F53" s="10"/>
      <c r="G53" s="10"/>
      <c r="H53" s="10"/>
      <c r="I53" s="10"/>
      <c r="J53" s="10"/>
      <c r="K53" s="10"/>
      <c r="L53" s="39"/>
      <c r="M53" s="13">
        <f t="shared" si="9"/>
        <v>0</v>
      </c>
    </row>
    <row r="54" spans="1:13" ht="12.75" customHeight="1" x14ac:dyDescent="0.25">
      <c r="A54" s="4"/>
      <c r="B54" s="53" t="s">
        <v>29</v>
      </c>
      <c r="C54" s="10"/>
      <c r="D54" s="10"/>
      <c r="E54" s="10"/>
      <c r="F54" s="10"/>
      <c r="G54" s="10"/>
      <c r="H54" s="10"/>
      <c r="I54" s="10"/>
      <c r="J54" s="10"/>
      <c r="K54" s="10"/>
      <c r="L54" s="39"/>
      <c r="M54" s="13">
        <f t="shared" si="9"/>
        <v>0</v>
      </c>
    </row>
    <row r="55" spans="1:13" ht="12.75" customHeight="1" x14ac:dyDescent="0.25">
      <c r="A55" s="4"/>
      <c r="B55" s="53" t="s">
        <v>30</v>
      </c>
      <c r="C55" s="10"/>
      <c r="D55" s="10"/>
      <c r="E55" s="10"/>
      <c r="F55" s="10"/>
      <c r="G55" s="10"/>
      <c r="H55" s="10"/>
      <c r="I55" s="10"/>
      <c r="J55" s="10"/>
      <c r="K55" s="10"/>
      <c r="L55" s="39"/>
      <c r="M55" s="13">
        <f t="shared" si="9"/>
        <v>0</v>
      </c>
    </row>
    <row r="56" spans="1:13" ht="12.75" customHeight="1" x14ac:dyDescent="0.25">
      <c r="A56" s="4"/>
      <c r="B56" s="53" t="s">
        <v>31</v>
      </c>
      <c r="C56" s="10"/>
      <c r="D56" s="10"/>
      <c r="E56" s="10"/>
      <c r="F56" s="10"/>
      <c r="G56" s="10"/>
      <c r="H56" s="10"/>
      <c r="I56" s="10"/>
      <c r="J56" s="10"/>
      <c r="K56" s="10"/>
      <c r="L56" s="39"/>
      <c r="M56" s="13">
        <f t="shared" si="9"/>
        <v>0</v>
      </c>
    </row>
    <row r="57" spans="1:13" ht="12.75" customHeight="1" x14ac:dyDescent="0.25">
      <c r="A57" s="4"/>
      <c r="B57" s="53" t="s">
        <v>32</v>
      </c>
      <c r="C57" s="10"/>
      <c r="D57" s="10"/>
      <c r="E57" s="10"/>
      <c r="F57" s="10"/>
      <c r="G57" s="10"/>
      <c r="H57" s="10"/>
      <c r="I57" s="10"/>
      <c r="J57" s="10"/>
      <c r="K57" s="10"/>
      <c r="L57" s="39"/>
      <c r="M57" s="13">
        <f t="shared" si="9"/>
        <v>0</v>
      </c>
    </row>
    <row r="58" spans="1:13" ht="12.75" customHeight="1" x14ac:dyDescent="0.25">
      <c r="A58" s="4"/>
      <c r="B58" s="53" t="s">
        <v>33</v>
      </c>
      <c r="C58" s="10"/>
      <c r="D58" s="10"/>
      <c r="E58" s="10"/>
      <c r="F58" s="10"/>
      <c r="G58" s="10"/>
      <c r="H58" s="10"/>
      <c r="I58" s="10"/>
      <c r="J58" s="10"/>
      <c r="K58" s="10"/>
      <c r="L58" s="39"/>
      <c r="M58" s="13">
        <f t="shared" si="9"/>
        <v>0</v>
      </c>
    </row>
    <row r="59" spans="1:13" ht="12.75" customHeight="1" x14ac:dyDescent="0.25">
      <c r="A59" s="4"/>
      <c r="B59" s="53" t="s">
        <v>34</v>
      </c>
      <c r="C59" s="10"/>
      <c r="D59" s="10"/>
      <c r="E59" s="10"/>
      <c r="F59" s="10"/>
      <c r="G59" s="10"/>
      <c r="H59" s="10"/>
      <c r="I59" s="10"/>
      <c r="J59" s="10"/>
      <c r="K59" s="10"/>
      <c r="L59" s="39"/>
      <c r="M59" s="13">
        <f t="shared" si="9"/>
        <v>0</v>
      </c>
    </row>
    <row r="60" spans="1:13" ht="12.75" customHeight="1" x14ac:dyDescent="0.25">
      <c r="A60" s="4"/>
      <c r="B60" s="53" t="s">
        <v>35</v>
      </c>
      <c r="C60" s="10"/>
      <c r="D60" s="10"/>
      <c r="E60" s="10"/>
      <c r="F60" s="10"/>
      <c r="G60" s="10"/>
      <c r="H60" s="10"/>
      <c r="I60" s="10"/>
      <c r="J60" s="10"/>
      <c r="K60" s="10"/>
      <c r="L60" s="39"/>
      <c r="M60" s="13">
        <f t="shared" si="9"/>
        <v>0</v>
      </c>
    </row>
    <row r="61" spans="1:13" ht="12.75" customHeight="1" thickBot="1" x14ac:dyDescent="0.3">
      <c r="A61" s="4"/>
      <c r="B61" s="54" t="s">
        <v>36</v>
      </c>
      <c r="C61" s="15"/>
      <c r="D61" s="15"/>
      <c r="E61" s="15"/>
      <c r="F61" s="15"/>
      <c r="G61" s="15"/>
      <c r="H61" s="15"/>
      <c r="I61" s="15"/>
      <c r="J61" s="15"/>
      <c r="K61" s="15"/>
      <c r="L61" s="50"/>
      <c r="M61" s="17">
        <f t="shared" si="9"/>
        <v>0</v>
      </c>
    </row>
    <row r="62" spans="1:13" ht="12.75" customHeight="1" thickTop="1" x14ac:dyDescent="0.25">
      <c r="A62" s="4"/>
      <c r="B62" s="40" t="s">
        <v>20</v>
      </c>
      <c r="C62" s="41">
        <f t="shared" ref="C62:L62" si="10">SUM(C47:C61)</f>
        <v>0</v>
      </c>
      <c r="D62" s="41">
        <f t="shared" si="10"/>
        <v>0</v>
      </c>
      <c r="E62" s="41">
        <f t="shared" si="10"/>
        <v>0</v>
      </c>
      <c r="F62" s="41">
        <f t="shared" si="10"/>
        <v>0</v>
      </c>
      <c r="G62" s="41">
        <f t="shared" si="10"/>
        <v>0</v>
      </c>
      <c r="H62" s="41">
        <f t="shared" si="10"/>
        <v>0</v>
      </c>
      <c r="I62" s="41">
        <f t="shared" si="10"/>
        <v>0</v>
      </c>
      <c r="J62" s="41">
        <f t="shared" si="10"/>
        <v>0</v>
      </c>
      <c r="K62" s="41">
        <f t="shared" si="10"/>
        <v>0</v>
      </c>
      <c r="L62" s="42">
        <f t="shared" si="10"/>
        <v>0</v>
      </c>
      <c r="M62" s="43">
        <f t="shared" si="9"/>
        <v>0</v>
      </c>
    </row>
    <row r="63" spans="1:13" ht="12.75" customHeight="1" x14ac:dyDescent="0.25">
      <c r="A63" s="4"/>
      <c r="B63" s="44" t="s">
        <v>16</v>
      </c>
      <c r="C63" s="41">
        <f t="shared" ref="C63:L63" si="11">C46+C62</f>
        <v>5693</v>
      </c>
      <c r="D63" s="41">
        <f t="shared" si="11"/>
        <v>6902</v>
      </c>
      <c r="E63" s="41">
        <f t="shared" si="11"/>
        <v>2202</v>
      </c>
      <c r="F63" s="41">
        <f t="shared" si="11"/>
        <v>3811</v>
      </c>
      <c r="G63" s="41">
        <f t="shared" si="11"/>
        <v>2728</v>
      </c>
      <c r="H63" s="41">
        <f t="shared" si="11"/>
        <v>2190</v>
      </c>
      <c r="I63" s="41">
        <f t="shared" si="11"/>
        <v>3832</v>
      </c>
      <c r="J63" s="41">
        <f t="shared" si="11"/>
        <v>3617</v>
      </c>
      <c r="K63" s="41">
        <f t="shared" si="11"/>
        <v>1476</v>
      </c>
      <c r="L63" s="42">
        <f t="shared" si="11"/>
        <v>1317</v>
      </c>
      <c r="M63" s="43">
        <f t="shared" si="9"/>
        <v>33768</v>
      </c>
    </row>
    <row r="64" spans="1:13" ht="12.75" customHeight="1" x14ac:dyDescent="0.25">
      <c r="A64" s="4"/>
      <c r="B64" s="45" t="s">
        <v>17</v>
      </c>
      <c r="C64" s="23">
        <f t="shared" ref="C64:L64" si="12">C63/COUNT(C4:C21,C29:C38,C47:C61)</f>
        <v>406.64285714285717</v>
      </c>
      <c r="D64" s="23">
        <f t="shared" si="12"/>
        <v>493</v>
      </c>
      <c r="E64" s="23">
        <f t="shared" si="12"/>
        <v>157.28571428571428</v>
      </c>
      <c r="F64" s="23">
        <f t="shared" si="12"/>
        <v>272.21428571428572</v>
      </c>
      <c r="G64" s="23">
        <f t="shared" si="12"/>
        <v>194.85714285714286</v>
      </c>
      <c r="H64" s="23">
        <f t="shared" si="12"/>
        <v>182.5</v>
      </c>
      <c r="I64" s="23">
        <f t="shared" si="12"/>
        <v>319.33333333333331</v>
      </c>
      <c r="J64" s="23">
        <f t="shared" si="12"/>
        <v>258.35714285714283</v>
      </c>
      <c r="K64" s="23">
        <f t="shared" si="12"/>
        <v>123</v>
      </c>
      <c r="L64" s="24">
        <f t="shared" si="12"/>
        <v>109.75</v>
      </c>
      <c r="M64" s="25">
        <f>SUM(C64:L64)/10</f>
        <v>251.69404761904761</v>
      </c>
    </row>
    <row r="65" spans="1:13" ht="12.75" customHeight="1" thickBot="1" x14ac:dyDescent="0.3">
      <c r="A65" s="4"/>
      <c r="B65" s="46" t="s">
        <v>12</v>
      </c>
      <c r="C65" s="27"/>
      <c r="D65" s="27"/>
      <c r="E65" s="27"/>
      <c r="F65" s="27"/>
      <c r="G65" s="27"/>
      <c r="H65" s="27"/>
      <c r="I65" s="27"/>
      <c r="J65" s="27"/>
      <c r="K65" s="27"/>
      <c r="L65" s="29"/>
      <c r="M65" s="30"/>
    </row>
    <row r="66" spans="1:13" ht="14.95" thickTop="1" x14ac:dyDescent="0.25">
      <c r="G66" s="47" t="s">
        <v>40</v>
      </c>
    </row>
  </sheetData>
  <mergeCells count="3">
    <mergeCell ref="B2:L2"/>
    <mergeCell ref="B26:L26"/>
    <mergeCell ref="B44:L44"/>
  </mergeCells>
  <pageMargins left="0.78740157499999996" right="0.78740157499999996" top="0.984251969" bottom="0.984251969" header="0.4921259845" footer="0.4921259845"/>
  <pageSetup paperSize="9" orientation="portrait" horizontalDpi="4294967293" verticalDpi="4294967293" r:id="rId1"/>
  <webPublishItems count="1">
    <webPublishItem id="9459" divId="KLMPU_divaci_9459" sourceType="sheet" destinationFile="C:\Users\Uzivatel\Desktop\HOKEJ 2014-15 (9.3.15)\PARDUBICE\ZASEDÁNÍ STK\DIVÁCI\KLMPU_divaci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KLM_divaci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KSHL PAK</cp:lastModifiedBy>
  <cp:lastPrinted>2018-10-03T19:27:00Z</cp:lastPrinted>
  <dcterms:created xsi:type="dcterms:W3CDTF">2014-11-14T09:08:37Z</dcterms:created>
  <dcterms:modified xsi:type="dcterms:W3CDTF">2019-01-27T18:50:08Z</dcterms:modified>
</cp:coreProperties>
</file>