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ek\Desktop\HOKEJ 2022-23\PARDUBICE\S T K\DIVÁCI\"/>
    </mc:Choice>
  </mc:AlternateContent>
  <xr:revisionPtr revIDLastSave="0" documentId="13_ncr:1_{0E71DACF-A90D-42A0-A7DB-2E494D3069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LM_divac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1" i="1" l="1"/>
  <c r="R72" i="1" s="1"/>
  <c r="T59" i="1"/>
  <c r="T58" i="1"/>
  <c r="K59" i="1"/>
  <c r="K58" i="1"/>
  <c r="K54" i="1"/>
  <c r="K4" i="1"/>
  <c r="T55" i="1"/>
  <c r="T54" i="1"/>
  <c r="T53" i="1"/>
  <c r="T52" i="1"/>
  <c r="T51" i="1"/>
  <c r="K55" i="1"/>
  <c r="K53" i="1"/>
  <c r="K52" i="1"/>
  <c r="K51" i="1"/>
  <c r="R41" i="1"/>
  <c r="R42" i="1" s="1"/>
  <c r="R43" i="1" s="1"/>
  <c r="R18" i="1"/>
  <c r="R19" i="1" s="1"/>
  <c r="K16" i="1"/>
  <c r="T16" i="1"/>
  <c r="T67" i="1"/>
  <c r="S41" i="1"/>
  <c r="Q41" i="1"/>
  <c r="P41" i="1"/>
  <c r="O41" i="1"/>
  <c r="N41" i="1"/>
  <c r="M41" i="1"/>
  <c r="L41" i="1"/>
  <c r="J41" i="1"/>
  <c r="I41" i="1"/>
  <c r="H41" i="1"/>
  <c r="G41" i="1"/>
  <c r="F41" i="1"/>
  <c r="E41" i="1"/>
  <c r="D41" i="1"/>
  <c r="C41" i="1"/>
  <c r="T70" i="1" l="1"/>
  <c r="T69" i="1"/>
  <c r="T68" i="1"/>
  <c r="T66" i="1"/>
  <c r="T65" i="1"/>
  <c r="T64" i="1"/>
  <c r="T63" i="1"/>
  <c r="T62" i="1"/>
  <c r="T61" i="1"/>
  <c r="T60" i="1"/>
  <c r="T57" i="1"/>
  <c r="T56" i="1"/>
  <c r="K70" i="1"/>
  <c r="K69" i="1"/>
  <c r="K68" i="1"/>
  <c r="K67" i="1"/>
  <c r="K66" i="1"/>
  <c r="K65" i="1"/>
  <c r="K64" i="1"/>
  <c r="K63" i="1"/>
  <c r="K62" i="1"/>
  <c r="K61" i="1"/>
  <c r="K60" i="1"/>
  <c r="K57" i="1"/>
  <c r="K56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T17" i="1"/>
  <c r="T15" i="1"/>
  <c r="T14" i="1"/>
  <c r="T13" i="1"/>
  <c r="T12" i="1"/>
  <c r="T11" i="1"/>
  <c r="T10" i="1"/>
  <c r="T9" i="1"/>
  <c r="T8" i="1"/>
  <c r="T7" i="1"/>
  <c r="T6" i="1"/>
  <c r="T5" i="1"/>
  <c r="T4" i="1"/>
  <c r="K17" i="1"/>
  <c r="K15" i="1"/>
  <c r="K14" i="1"/>
  <c r="K13" i="1"/>
  <c r="K12" i="1"/>
  <c r="K11" i="1"/>
  <c r="K10" i="1"/>
  <c r="K9" i="1"/>
  <c r="K8" i="1"/>
  <c r="K7" i="1"/>
  <c r="K6" i="1"/>
  <c r="K5" i="1"/>
  <c r="C18" i="1"/>
  <c r="C19" i="1" s="1"/>
  <c r="D18" i="1"/>
  <c r="E18" i="1"/>
  <c r="E19" i="1" s="1"/>
  <c r="F18" i="1"/>
  <c r="F19" i="1" s="1"/>
  <c r="G18" i="1"/>
  <c r="G19" i="1" s="1"/>
  <c r="H18" i="1"/>
  <c r="H19" i="1" s="1"/>
  <c r="I18" i="1"/>
  <c r="I19" i="1" s="1"/>
  <c r="J18" i="1"/>
  <c r="J19" i="1" s="1"/>
  <c r="D19" i="1" l="1"/>
  <c r="K19" i="1" s="1"/>
  <c r="D26" i="1"/>
  <c r="D42" i="1" s="1"/>
  <c r="D43" i="1" s="1"/>
  <c r="K41" i="1"/>
  <c r="T41" i="1"/>
  <c r="K18" i="1"/>
  <c r="K26" i="1" s="1"/>
  <c r="Q18" i="1"/>
  <c r="Q19" i="1" s="1"/>
  <c r="P18" i="1"/>
  <c r="P19" i="1" s="1"/>
  <c r="O18" i="1"/>
  <c r="O19" i="1" s="1"/>
  <c r="N18" i="1"/>
  <c r="N19" i="1" s="1"/>
  <c r="M18" i="1"/>
  <c r="M19" i="1" s="1"/>
  <c r="L18" i="1"/>
  <c r="L19" i="1" s="1"/>
  <c r="S18" i="1"/>
  <c r="S19" i="1" s="1"/>
  <c r="H26" i="1"/>
  <c r="H42" i="1" s="1"/>
  <c r="H43" i="1" s="1"/>
  <c r="G26" i="1"/>
  <c r="G42" i="1" s="1"/>
  <c r="G43" i="1" s="1"/>
  <c r="F26" i="1"/>
  <c r="F42" i="1" s="1"/>
  <c r="F43" i="1" s="1"/>
  <c r="T19" i="1" l="1"/>
  <c r="K42" i="1"/>
  <c r="K50" i="1" s="1"/>
  <c r="K71" i="1" s="1"/>
  <c r="H50" i="1"/>
  <c r="H71" i="1" s="1"/>
  <c r="H72" i="1" s="1"/>
  <c r="F50" i="1"/>
  <c r="F71" i="1" s="1"/>
  <c r="F72" i="1" s="1"/>
  <c r="G50" i="1"/>
  <c r="G71" i="1" s="1"/>
  <c r="G72" i="1" s="1"/>
  <c r="I26" i="1"/>
  <c r="I42" i="1" s="1"/>
  <c r="I43" i="1" s="1"/>
  <c r="L26" i="1"/>
  <c r="L42" i="1" s="1"/>
  <c r="L43" i="1" s="1"/>
  <c r="N26" i="1"/>
  <c r="N42" i="1" s="1"/>
  <c r="N43" i="1" s="1"/>
  <c r="O26" i="1"/>
  <c r="O42" i="1" s="1"/>
  <c r="O43" i="1" s="1"/>
  <c r="P26" i="1"/>
  <c r="P42" i="1" s="1"/>
  <c r="P43" i="1" s="1"/>
  <c r="Q26" i="1"/>
  <c r="Q42" i="1" s="1"/>
  <c r="Q43" i="1" s="1"/>
  <c r="E26" i="1"/>
  <c r="E42" i="1" s="1"/>
  <c r="E43" i="1" s="1"/>
  <c r="M26" i="1"/>
  <c r="M42" i="1" s="1"/>
  <c r="M43" i="1" s="1"/>
  <c r="J26" i="1"/>
  <c r="J42" i="1" s="1"/>
  <c r="J43" i="1" s="1"/>
  <c r="S26" i="1"/>
  <c r="S42" i="1" s="1"/>
  <c r="S43" i="1" s="1"/>
  <c r="C26" i="1"/>
  <c r="C42" i="1" s="1"/>
  <c r="C43" i="1" s="1"/>
  <c r="T18" i="1"/>
  <c r="T26" i="1" s="1"/>
  <c r="T43" i="1" l="1"/>
  <c r="K43" i="1"/>
  <c r="T42" i="1"/>
  <c r="T50" i="1" s="1"/>
  <c r="T71" i="1" s="1"/>
  <c r="P50" i="1"/>
  <c r="P71" i="1" s="1"/>
  <c r="P72" i="1" s="1"/>
  <c r="O50" i="1"/>
  <c r="O71" i="1" s="1"/>
  <c r="O72" i="1" s="1"/>
  <c r="S50" i="1"/>
  <c r="S71" i="1" s="1"/>
  <c r="S72" i="1" s="1"/>
  <c r="N50" i="1"/>
  <c r="N71" i="1" s="1"/>
  <c r="N72" i="1" s="1"/>
  <c r="L50" i="1"/>
  <c r="L71" i="1" s="1"/>
  <c r="L72" i="1" s="1"/>
  <c r="M50" i="1"/>
  <c r="M71" i="1" s="1"/>
  <c r="M72" i="1" s="1"/>
  <c r="Q50" i="1"/>
  <c r="Q71" i="1" s="1"/>
  <c r="Q72" i="1" s="1"/>
  <c r="C50" i="1"/>
  <c r="C71" i="1" s="1"/>
  <c r="C72" i="1" s="1"/>
  <c r="D50" i="1"/>
  <c r="D71" i="1" s="1"/>
  <c r="D72" i="1" s="1"/>
  <c r="I50" i="1"/>
  <c r="I71" i="1" s="1"/>
  <c r="I72" i="1" s="1"/>
  <c r="J50" i="1"/>
  <c r="J71" i="1" s="1"/>
  <c r="J72" i="1" s="1"/>
  <c r="E50" i="1"/>
  <c r="E71" i="1" s="1"/>
  <c r="E72" i="1" s="1"/>
  <c r="T72" i="1" l="1"/>
  <c r="K72" i="1"/>
</calcChain>
</file>

<file path=xl/sharedStrings.xml><?xml version="1.0" encoding="utf-8"?>
<sst xmlns="http://schemas.openxmlformats.org/spreadsheetml/2006/main" count="252" uniqueCount="54">
  <si>
    <t>kolo</t>
  </si>
  <si>
    <t>MTR</t>
  </si>
  <si>
    <t>LIT</t>
  </si>
  <si>
    <t>CHR</t>
  </si>
  <si>
    <t>CTR</t>
  </si>
  <si>
    <t>HLI</t>
  </si>
  <si>
    <t>kolo celkem</t>
  </si>
  <si>
    <t>součet 1.část</t>
  </si>
  <si>
    <t>průměr</t>
  </si>
  <si>
    <t>pořadí</t>
  </si>
  <si>
    <t>CHN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</si>
  <si>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</si>
  <si>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</si>
  <si>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</si>
  <si>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</si>
  <si>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</si>
  <si>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</si>
  <si>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</si>
  <si>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</si>
  <si>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</si>
  <si>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</si>
  <si>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</si>
  <si>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</si>
  <si>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</si>
  <si>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</si>
  <si>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</si>
  <si>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</si>
  <si>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</si>
  <si>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</si>
  <si>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LAN</t>
  </si>
  <si>
    <t>POL</t>
  </si>
  <si>
    <t>JAR</t>
  </si>
  <si>
    <t>NAC</t>
  </si>
  <si>
    <t>NME</t>
  </si>
  <si>
    <t>NBY</t>
  </si>
  <si>
    <t>OPO</t>
  </si>
  <si>
    <t>TRU</t>
  </si>
  <si>
    <t xml:space="preserve">1. část </t>
  </si>
  <si>
    <t xml:space="preserve">2. část </t>
  </si>
  <si>
    <t>součet 1.a 2.č.</t>
  </si>
  <si>
    <t>převod 1.části</t>
  </si>
  <si>
    <t>převod 1.a 2.č.</t>
  </si>
  <si>
    <t>součet 1.-3.č.</t>
  </si>
  <si>
    <t>součet 2.část</t>
  </si>
  <si>
    <t>průměr/1 utk.</t>
  </si>
  <si>
    <t>TRE</t>
  </si>
  <si>
    <t>POČTY DIVÁKŮ NA UTKÁNÍCH  KL MUŽŮ HK a PU kraje, 2022-2023</t>
  </si>
  <si>
    <t>NPA</t>
  </si>
  <si>
    <t>19.</t>
  </si>
  <si>
    <t>20.</t>
  </si>
  <si>
    <t>PLAY OFF</t>
  </si>
  <si>
    <t>x</t>
  </si>
  <si>
    <t>x kont.</t>
  </si>
  <si>
    <r>
      <rPr>
        <b/>
        <sz val="10"/>
        <color rgb="FF002060"/>
        <rFont val="Verdana"/>
        <family val="2"/>
        <charset val="238"/>
      </rPr>
      <t xml:space="preserve">             skupina P </t>
    </r>
    <r>
      <rPr>
        <b/>
        <sz val="10"/>
        <color theme="0"/>
        <rFont val="Verdana"/>
        <family val="2"/>
        <charset val="238"/>
      </rPr>
      <t xml:space="preserve">                POČTY DIVÁKŮ NA UTKÁNÍCH  KL MUŽŮ HK a PU kraje, 2022-2023                   </t>
    </r>
    <r>
      <rPr>
        <b/>
        <sz val="10"/>
        <color theme="9" tint="-0.249977111117893"/>
        <rFont val="Verdana"/>
        <family val="2"/>
        <charset val="238"/>
      </rPr>
      <t>skupina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</si>
</sst>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8"/>
      <name val="Verdana"/>
      <family val="2"/>
      <charset val="238"/>
    </font>
    <font>
      <sz val="7"/>
      <name val="Verdana"/>
      <family val="2"/>
      <charset val="238"/>
    </font>
    <font>
      <sz val="8"/>
      <name val="Verdana"/>
      <family val="2"/>
      <charset val="238"/>
    </font>
    <font>
      <sz val="6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002060"/>
      <name val="Verdana"/>
      <family val="2"/>
      <charset val="238"/>
    </font>
    <font>
      <b/>
      <sz val="10"/>
      <color theme="9" tint="-0.249977111117893"/>
      <name val="Verdana"/>
      <family val="2"/>
      <charset val="238"/>
    </font>
    <font>
      <b/>
      <i/>
      <sz val="8"/>
      <name val="Verdan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2" tint="-9.9978637043366805E-2"/>
        <bgColor rgb="FF000000"/>
      </patternFill>
    </fill>
  </fills>
  <borders count="5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20" applyNumberFormat="0" applyFill="0" applyAlignment="0" applyProtection="0"/>
    <xf numFmtId="0" fontId="4" fillId="20" borderId="21" applyNumberFormat="0" applyAlignment="0" applyProtection="0"/>
    <xf numFmtId="0" fontId="5" fillId="0" borderId="22" applyNumberFormat="0" applyFill="0" applyAlignment="0" applyProtection="0"/>
    <xf numFmtId="0" fontId="6" fillId="0" borderId="23" applyNumberFormat="0" applyFill="0" applyAlignment="0" applyProtection="0"/>
    <xf numFmtId="0" fontId="7" fillId="0" borderId="2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" fillId="22" borderId="25" applyNumberFormat="0" applyFont="0" applyAlignment="0" applyProtection="0"/>
    <xf numFmtId="0" fontId="10" fillId="0" borderId="26" applyNumberFormat="0" applyFill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27" applyNumberFormat="0" applyAlignment="0" applyProtection="0"/>
    <xf numFmtId="0" fontId="15" fillId="26" borderId="27" applyNumberFormat="0" applyAlignment="0" applyProtection="0"/>
    <xf numFmtId="0" fontId="16" fillId="26" borderId="28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09">
    <xf numFmtId="0" fontId="0" fillId="0" borderId="0" xfId="0"/>
    <xf numFmtId="0" fontId="18" fillId="0" borderId="0" xfId="0" applyFont="1"/>
    <xf numFmtId="0" fontId="19" fillId="0" borderId="9" xfId="0" applyFont="1" applyBorder="1" applyAlignment="1">
      <alignment vertical="center"/>
    </xf>
    <xf numFmtId="0" fontId="18" fillId="0" borderId="1" xfId="0" applyFont="1" applyBorder="1"/>
    <xf numFmtId="0" fontId="21" fillId="34" borderId="4" xfId="0" applyFont="1" applyFill="1" applyBorder="1" applyAlignment="1">
      <alignment horizontal="center" vertical="center"/>
    </xf>
    <xf numFmtId="0" fontId="21" fillId="34" borderId="9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" fontId="23" fillId="34" borderId="6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3" fontId="23" fillId="34" borderId="12" xfId="0" applyNumberFormat="1" applyFont="1" applyFill="1" applyBorder="1" applyAlignment="1">
      <alignment horizontal="center" vertical="center"/>
    </xf>
    <xf numFmtId="164" fontId="21" fillId="35" borderId="4" xfId="0" applyNumberFormat="1" applyFont="1" applyFill="1" applyBorder="1" applyAlignment="1">
      <alignment horizontal="center" vertical="center"/>
    </xf>
    <xf numFmtId="164" fontId="21" fillId="35" borderId="9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23" fillId="34" borderId="29" xfId="0" applyNumberFormat="1" applyFont="1" applyFill="1" applyBorder="1" applyAlignment="1">
      <alignment horizontal="center" vertical="center"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30" xfId="0" applyNumberFormat="1" applyFont="1" applyFill="1" applyBorder="1" applyAlignment="1">
      <alignment horizontal="center" vertical="center"/>
    </xf>
    <xf numFmtId="0" fontId="1" fillId="0" borderId="0" xfId="0" applyFont="1"/>
    <xf numFmtId="0" fontId="21" fillId="33" borderId="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2" fillId="35" borderId="8" xfId="0" applyFont="1" applyFill="1" applyBorder="1" applyAlignment="1">
      <alignment horizontal="center" vertical="center"/>
    </xf>
    <xf numFmtId="164" fontId="21" fillId="35" borderId="32" xfId="0" applyNumberFormat="1" applyFont="1" applyFill="1" applyBorder="1" applyAlignment="1">
      <alignment horizontal="center" vertical="center"/>
    </xf>
    <xf numFmtId="0" fontId="19" fillId="37" borderId="0" xfId="0" applyFont="1" applyFill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64" fontId="21" fillId="35" borderId="35" xfId="0" applyNumberFormat="1" applyFont="1" applyFill="1" applyBorder="1" applyAlignment="1">
      <alignment horizontal="center" vertical="center"/>
    </xf>
    <xf numFmtId="0" fontId="24" fillId="38" borderId="14" xfId="0" applyFont="1" applyFill="1" applyBorder="1" applyAlignment="1">
      <alignment horizontal="center" vertical="center"/>
    </xf>
    <xf numFmtId="3" fontId="21" fillId="38" borderId="5" xfId="0" applyNumberFormat="1" applyFont="1" applyFill="1" applyBorder="1" applyAlignment="1">
      <alignment horizontal="center" vertical="center"/>
    </xf>
    <xf numFmtId="3" fontId="21" fillId="38" borderId="10" xfId="0" applyNumberFormat="1" applyFont="1" applyFill="1" applyBorder="1" applyAlignment="1">
      <alignment horizontal="center" vertical="center"/>
    </xf>
    <xf numFmtId="3" fontId="21" fillId="38" borderId="6" xfId="0" applyNumberFormat="1" applyFont="1" applyFill="1" applyBorder="1" applyAlignment="1">
      <alignment horizontal="center" vertical="center"/>
    </xf>
    <xf numFmtId="1" fontId="23" fillId="40" borderId="5" xfId="0" applyNumberFormat="1" applyFont="1" applyFill="1" applyBorder="1" applyAlignment="1">
      <alignment horizontal="center" vertical="center"/>
    </xf>
    <xf numFmtId="1" fontId="23" fillId="40" borderId="10" xfId="0" applyNumberFormat="1" applyFont="1" applyFill="1" applyBorder="1" applyAlignment="1">
      <alignment horizontal="center" vertical="center"/>
    </xf>
    <xf numFmtId="1" fontId="21" fillId="40" borderId="6" xfId="0" applyNumberFormat="1" applyFont="1" applyFill="1" applyBorder="1" applyAlignment="1">
      <alignment horizontal="center" vertical="center"/>
    </xf>
    <xf numFmtId="164" fontId="24" fillId="38" borderId="16" xfId="0" applyNumberFormat="1" applyFont="1" applyFill="1" applyBorder="1" applyAlignment="1">
      <alignment horizontal="center" vertical="center"/>
    </xf>
    <xf numFmtId="3" fontId="23" fillId="39" borderId="4" xfId="0" applyNumberFormat="1" applyFont="1" applyFill="1" applyBorder="1" applyAlignment="1">
      <alignment horizontal="center" vertical="center"/>
    </xf>
    <xf numFmtId="164" fontId="21" fillId="35" borderId="36" xfId="0" applyNumberFormat="1" applyFont="1" applyFill="1" applyBorder="1" applyAlignment="1">
      <alignment horizontal="center" vertical="center"/>
    </xf>
    <xf numFmtId="164" fontId="21" fillId="35" borderId="17" xfId="0" applyNumberFormat="1" applyFont="1" applyFill="1" applyBorder="1" applyAlignment="1">
      <alignment horizontal="center" vertical="center"/>
    </xf>
    <xf numFmtId="0" fontId="22" fillId="41" borderId="3" xfId="0" applyFont="1" applyFill="1" applyBorder="1" applyAlignment="1">
      <alignment horizontal="center" vertical="center"/>
    </xf>
    <xf numFmtId="0" fontId="22" fillId="41" borderId="13" xfId="0" applyFont="1" applyFill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3" fontId="22" fillId="41" borderId="38" xfId="0" applyNumberFormat="1" applyFont="1" applyFill="1" applyBorder="1" applyAlignment="1">
      <alignment horizontal="center" vertical="center"/>
    </xf>
    <xf numFmtId="164" fontId="23" fillId="34" borderId="39" xfId="0" applyNumberFormat="1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3" fontId="23" fillId="34" borderId="44" xfId="0" applyNumberFormat="1" applyFont="1" applyFill="1" applyBorder="1" applyAlignment="1">
      <alignment horizontal="center" vertical="center"/>
    </xf>
    <xf numFmtId="164" fontId="23" fillId="34" borderId="16" xfId="0" applyNumberFormat="1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3" fontId="23" fillId="34" borderId="3" xfId="0" applyNumberFormat="1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1" fontId="23" fillId="40" borderId="43" xfId="0" applyNumberFormat="1" applyFont="1" applyFill="1" applyBorder="1" applyAlignment="1">
      <alignment horizontal="center" vertical="center"/>
    </xf>
    <xf numFmtId="164" fontId="21" fillId="35" borderId="30" xfId="0" applyNumberFormat="1" applyFont="1" applyFill="1" applyBorder="1" applyAlignment="1">
      <alignment horizontal="center" vertical="center"/>
    </xf>
    <xf numFmtId="3" fontId="23" fillId="39" borderId="17" xfId="0" applyNumberFormat="1" applyFont="1" applyFill="1" applyBorder="1" applyAlignment="1">
      <alignment horizontal="center" vertical="center"/>
    </xf>
    <xf numFmtId="164" fontId="21" fillId="35" borderId="16" xfId="0" applyNumberFormat="1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3" fontId="22" fillId="41" borderId="13" xfId="0" applyNumberFormat="1" applyFont="1" applyFill="1" applyBorder="1" applyAlignment="1">
      <alignment horizontal="center" vertical="center"/>
    </xf>
    <xf numFmtId="3" fontId="21" fillId="39" borderId="16" xfId="0" applyNumberFormat="1" applyFont="1" applyFill="1" applyBorder="1" applyAlignment="1">
      <alignment horizontal="center" vertical="center"/>
    </xf>
    <xf numFmtId="3" fontId="23" fillId="34" borderId="30" xfId="0" applyNumberFormat="1" applyFont="1" applyFill="1" applyBorder="1" applyAlignment="1">
      <alignment horizontal="center" vertical="center"/>
    </xf>
    <xf numFmtId="3" fontId="21" fillId="38" borderId="46" xfId="0" applyNumberFormat="1" applyFont="1" applyFill="1" applyBorder="1" applyAlignment="1">
      <alignment horizontal="center" vertical="center"/>
    </xf>
    <xf numFmtId="1" fontId="21" fillId="40" borderId="39" xfId="0" applyNumberFormat="1" applyFont="1" applyFill="1" applyBorder="1" applyAlignment="1">
      <alignment horizontal="center" vertical="center"/>
    </xf>
    <xf numFmtId="3" fontId="23" fillId="38" borderId="5" xfId="0" applyNumberFormat="1" applyFont="1" applyFill="1" applyBorder="1" applyAlignment="1">
      <alignment horizontal="center" vertical="center"/>
    </xf>
    <xf numFmtId="3" fontId="23" fillId="38" borderId="10" xfId="0" applyNumberFormat="1" applyFont="1" applyFill="1" applyBorder="1" applyAlignment="1">
      <alignment horizontal="center" vertical="center"/>
    </xf>
    <xf numFmtId="3" fontId="23" fillId="38" borderId="6" xfId="0" applyNumberFormat="1" applyFont="1" applyFill="1" applyBorder="1" applyAlignment="1">
      <alignment horizontal="center" vertical="center"/>
    </xf>
    <xf numFmtId="3" fontId="23" fillId="39" borderId="16" xfId="0" applyNumberFormat="1" applyFont="1" applyFill="1" applyBorder="1" applyAlignment="1">
      <alignment horizontal="center" vertical="center"/>
    </xf>
    <xf numFmtId="3" fontId="23" fillId="38" borderId="3" xfId="0" applyNumberFormat="1" applyFont="1" applyFill="1" applyBorder="1" applyAlignment="1">
      <alignment horizontal="center" vertical="center"/>
    </xf>
    <xf numFmtId="0" fontId="24" fillId="40" borderId="14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1" fontId="22" fillId="40" borderId="14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65" fontId="18" fillId="0" borderId="0" xfId="0" applyNumberFormat="1" applyFont="1"/>
    <xf numFmtId="165" fontId="24" fillId="40" borderId="14" xfId="0" applyNumberFormat="1" applyFont="1" applyFill="1" applyBorder="1" applyAlignment="1">
      <alignment horizontal="center" vertical="center"/>
    </xf>
    <xf numFmtId="165" fontId="23" fillId="40" borderId="5" xfId="0" applyNumberFormat="1" applyFont="1" applyFill="1" applyBorder="1" applyAlignment="1">
      <alignment horizontal="center" vertical="center"/>
    </xf>
    <xf numFmtId="165" fontId="21" fillId="40" borderId="39" xfId="0" applyNumberFormat="1" applyFont="1" applyFill="1" applyBorder="1" applyAlignment="1">
      <alignment horizontal="center" vertical="center"/>
    </xf>
    <xf numFmtId="165" fontId="21" fillId="40" borderId="6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0" fontId="23" fillId="0" borderId="49" xfId="0" applyFont="1" applyBorder="1" applyAlignment="1">
      <alignment horizontal="center" vertical="center"/>
    </xf>
    <xf numFmtId="164" fontId="21" fillId="35" borderId="49" xfId="0" applyNumberFormat="1" applyFont="1" applyFill="1" applyBorder="1" applyAlignment="1">
      <alignment horizontal="center" vertical="center"/>
    </xf>
    <xf numFmtId="3" fontId="23" fillId="39" borderId="9" xfId="0" applyNumberFormat="1" applyFont="1" applyFill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164" fontId="21" fillId="35" borderId="51" xfId="0" applyNumberFormat="1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3" fontId="23" fillId="38" borderId="12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" fontId="23" fillId="39" borderId="36" xfId="0" applyNumberFormat="1" applyFont="1" applyFill="1" applyBorder="1" applyAlignment="1">
      <alignment horizontal="center" vertical="center"/>
    </xf>
    <xf numFmtId="3" fontId="21" fillId="38" borderId="12" xfId="0" applyNumberFormat="1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64" fontId="23" fillId="34" borderId="53" xfId="0" applyNumberFormat="1" applyFont="1" applyFill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" fontId="23" fillId="34" borderId="39" xfId="0" applyNumberFormat="1" applyFont="1" applyFill="1" applyBorder="1" applyAlignment="1">
      <alignment horizontal="center" vertical="center"/>
    </xf>
    <xf numFmtId="3" fontId="23" fillId="34" borderId="14" xfId="0" applyNumberFormat="1" applyFont="1" applyFill="1" applyBorder="1" applyAlignment="1">
      <alignment horizontal="center" vertical="center"/>
    </xf>
    <xf numFmtId="3" fontId="23" fillId="34" borderId="16" xfId="0" applyNumberFormat="1" applyFont="1" applyFill="1" applyBorder="1" applyAlignment="1">
      <alignment horizontal="center" vertical="center"/>
    </xf>
    <xf numFmtId="1" fontId="28" fillId="40" borderId="6" xfId="0" applyNumberFormat="1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showGridLines="0" tabSelected="1" zoomScale="99" zoomScaleNormal="99" workbookViewId="0">
      <pane ySplit="3" topLeftCell="A4" activePane="bottomLeft" state="frozen"/>
      <selection pane="bottomLeft" activeCell="B2" sqref="B2:S2"/>
    </sheetView>
  </sheetViews>
  <sheetFormatPr defaultColWidth="9.08984375" defaultRowHeight="14.5" x14ac:dyDescent="0.35"/>
  <cols>
    <col min="1" max="1" width="0.90625" style="19" customWidth="1"/>
    <col min="2" max="2" width="9.08984375" style="15" customWidth="1"/>
    <col min="3" max="10" width="6.6328125" style="15" customWidth="1"/>
    <col min="11" max="11" width="8.6328125" style="15" customWidth="1"/>
    <col min="12" max="19" width="6.6328125" style="15" customWidth="1"/>
    <col min="20" max="20" width="8.81640625" style="15" customWidth="1"/>
    <col min="21" max="16384" width="9.08984375" style="19"/>
  </cols>
  <sheetData>
    <row r="1" spans="1:20" ht="3.15" customHeight="1" thickBo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Top="1" thickBot="1" x14ac:dyDescent="0.4">
      <c r="A2" s="3"/>
      <c r="B2" s="106" t="s">
        <v>53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20" t="s">
        <v>37</v>
      </c>
    </row>
    <row r="3" spans="1:20" ht="13.65" customHeight="1" thickBot="1" x14ac:dyDescent="0.4">
      <c r="A3" s="3"/>
      <c r="B3" s="41" t="s">
        <v>0</v>
      </c>
      <c r="C3" s="4" t="s">
        <v>4</v>
      </c>
      <c r="D3" s="4" t="s">
        <v>10</v>
      </c>
      <c r="E3" s="4" t="s">
        <v>2</v>
      </c>
      <c r="F3" s="4" t="s">
        <v>3</v>
      </c>
      <c r="G3" s="4" t="s">
        <v>1</v>
      </c>
      <c r="H3" s="4" t="s">
        <v>30</v>
      </c>
      <c r="I3" s="4" t="s">
        <v>5</v>
      </c>
      <c r="J3" s="5" t="s">
        <v>29</v>
      </c>
      <c r="K3" s="44" t="s">
        <v>6</v>
      </c>
      <c r="L3" s="27" t="s">
        <v>32</v>
      </c>
      <c r="M3" s="5" t="s">
        <v>34</v>
      </c>
      <c r="N3" s="27" t="s">
        <v>31</v>
      </c>
      <c r="O3" s="5" t="s">
        <v>33</v>
      </c>
      <c r="P3" s="27" t="s">
        <v>45</v>
      </c>
      <c r="Q3" s="5" t="s">
        <v>36</v>
      </c>
      <c r="R3" s="89" t="s">
        <v>35</v>
      </c>
      <c r="S3" s="63" t="s">
        <v>47</v>
      </c>
      <c r="T3" s="44" t="s">
        <v>6</v>
      </c>
    </row>
    <row r="4" spans="1:20" ht="12.75" customHeight="1" thickTop="1" x14ac:dyDescent="0.35">
      <c r="A4" s="3"/>
      <c r="B4" s="16" t="s">
        <v>11</v>
      </c>
      <c r="C4" s="6">
        <v>303</v>
      </c>
      <c r="D4" s="6">
        <v>216</v>
      </c>
      <c r="E4" s="6">
        <v>185</v>
      </c>
      <c r="F4" s="6">
        <v>120</v>
      </c>
      <c r="G4" s="6" t="s">
        <v>51</v>
      </c>
      <c r="H4" s="6" t="s">
        <v>51</v>
      </c>
      <c r="I4" s="6" t="s">
        <v>51</v>
      </c>
      <c r="J4" s="58" t="s">
        <v>51</v>
      </c>
      <c r="K4" s="8">
        <f>SUM(C4:J4)</f>
        <v>824</v>
      </c>
      <c r="L4" s="9">
        <v>78</v>
      </c>
      <c r="M4" s="7" t="s">
        <v>52</v>
      </c>
      <c r="N4" s="9">
        <v>103</v>
      </c>
      <c r="O4" s="7">
        <v>165</v>
      </c>
      <c r="P4" s="9" t="s">
        <v>51</v>
      </c>
      <c r="Q4" s="7" t="s">
        <v>51</v>
      </c>
      <c r="R4" s="87" t="s">
        <v>51</v>
      </c>
      <c r="S4" s="21" t="s">
        <v>51</v>
      </c>
      <c r="T4" s="8">
        <f t="shared" ref="T4:T17" si="0">SUM(L4:S4)</f>
        <v>346</v>
      </c>
    </row>
    <row r="5" spans="1:20" ht="12.75" customHeight="1" x14ac:dyDescent="0.35">
      <c r="A5" s="3"/>
      <c r="B5" s="17" t="s">
        <v>12</v>
      </c>
      <c r="C5" s="6">
        <v>308</v>
      </c>
      <c r="D5" s="6" t="s">
        <v>51</v>
      </c>
      <c r="E5" s="6" t="s">
        <v>51</v>
      </c>
      <c r="F5" s="6" t="s">
        <v>51</v>
      </c>
      <c r="G5" s="6" t="s">
        <v>51</v>
      </c>
      <c r="H5" s="6">
        <v>135</v>
      </c>
      <c r="I5" s="6">
        <v>110</v>
      </c>
      <c r="J5" s="21">
        <v>150</v>
      </c>
      <c r="K5" s="8">
        <f>SUM(C5:J5)</f>
        <v>703</v>
      </c>
      <c r="L5" s="9">
        <v>100</v>
      </c>
      <c r="M5" s="7" t="s">
        <v>51</v>
      </c>
      <c r="N5" s="9" t="s">
        <v>51</v>
      </c>
      <c r="O5" s="7" t="s">
        <v>51</v>
      </c>
      <c r="P5" s="9" t="s">
        <v>51</v>
      </c>
      <c r="Q5" s="7">
        <v>197</v>
      </c>
      <c r="R5" s="87">
        <v>100</v>
      </c>
      <c r="S5" s="21">
        <v>158</v>
      </c>
      <c r="T5" s="8">
        <f t="shared" si="0"/>
        <v>555</v>
      </c>
    </row>
    <row r="6" spans="1:20" ht="12.75" customHeight="1" x14ac:dyDescent="0.35">
      <c r="A6" s="3"/>
      <c r="B6" s="17" t="s">
        <v>13</v>
      </c>
      <c r="C6" s="6" t="s">
        <v>51</v>
      </c>
      <c r="D6" s="6">
        <v>324</v>
      </c>
      <c r="E6" s="6">
        <v>344</v>
      </c>
      <c r="F6" s="6">
        <v>258</v>
      </c>
      <c r="G6" s="6">
        <v>349</v>
      </c>
      <c r="H6" s="6" t="s">
        <v>51</v>
      </c>
      <c r="I6" s="6" t="s">
        <v>51</v>
      </c>
      <c r="J6" s="21" t="s">
        <v>51</v>
      </c>
      <c r="K6" s="8">
        <f t="shared" ref="K6:K17" si="1">SUM(C6:J6)</f>
        <v>1275</v>
      </c>
      <c r="L6" s="9" t="s">
        <v>51</v>
      </c>
      <c r="M6" s="7">
        <v>200</v>
      </c>
      <c r="N6" s="9">
        <v>96</v>
      </c>
      <c r="O6" s="7">
        <v>122</v>
      </c>
      <c r="P6" s="9">
        <v>100</v>
      </c>
      <c r="Q6" s="7" t="s">
        <v>51</v>
      </c>
      <c r="R6" s="87" t="s">
        <v>51</v>
      </c>
      <c r="S6" s="21" t="s">
        <v>51</v>
      </c>
      <c r="T6" s="8">
        <f t="shared" si="0"/>
        <v>518</v>
      </c>
    </row>
    <row r="7" spans="1:20" ht="12.75" customHeight="1" x14ac:dyDescent="0.35">
      <c r="A7" s="3"/>
      <c r="B7" s="17" t="s">
        <v>14</v>
      </c>
      <c r="C7" s="9">
        <v>256</v>
      </c>
      <c r="D7" s="6">
        <v>298</v>
      </c>
      <c r="E7" s="6" t="s">
        <v>51</v>
      </c>
      <c r="F7" s="6" t="s">
        <v>51</v>
      </c>
      <c r="G7" s="6" t="s">
        <v>51</v>
      </c>
      <c r="H7" s="6" t="s">
        <v>51</v>
      </c>
      <c r="I7" s="6">
        <v>82</v>
      </c>
      <c r="J7" s="21">
        <v>140</v>
      </c>
      <c r="K7" s="8">
        <f t="shared" si="1"/>
        <v>776</v>
      </c>
      <c r="L7" s="9">
        <v>118</v>
      </c>
      <c r="M7" s="7">
        <v>110</v>
      </c>
      <c r="N7" s="9" t="s">
        <v>51</v>
      </c>
      <c r="O7" s="7" t="s">
        <v>51</v>
      </c>
      <c r="P7" s="9" t="s">
        <v>51</v>
      </c>
      <c r="Q7" s="7" t="s">
        <v>51</v>
      </c>
      <c r="R7" s="87">
        <v>100</v>
      </c>
      <c r="S7" s="21">
        <v>185</v>
      </c>
      <c r="T7" s="8">
        <f t="shared" si="0"/>
        <v>513</v>
      </c>
    </row>
    <row r="8" spans="1:20" ht="12.75" customHeight="1" x14ac:dyDescent="0.35">
      <c r="A8" s="3"/>
      <c r="B8" s="17" t="s">
        <v>15</v>
      </c>
      <c r="C8" s="6" t="s">
        <v>51</v>
      </c>
      <c r="D8" s="6">
        <v>210</v>
      </c>
      <c r="E8" s="6">
        <v>156</v>
      </c>
      <c r="F8" s="6" t="s">
        <v>51</v>
      </c>
      <c r="G8" s="6">
        <v>475</v>
      </c>
      <c r="H8" s="6">
        <v>134</v>
      </c>
      <c r="I8" s="6" t="s">
        <v>51</v>
      </c>
      <c r="J8" s="21" t="s">
        <v>51</v>
      </c>
      <c r="K8" s="8">
        <f t="shared" si="1"/>
        <v>975</v>
      </c>
      <c r="L8" s="9" t="s">
        <v>51</v>
      </c>
      <c r="M8" s="7" t="s">
        <v>51</v>
      </c>
      <c r="N8" s="9">
        <v>153</v>
      </c>
      <c r="O8" s="7">
        <v>225</v>
      </c>
      <c r="P8" s="9">
        <v>110</v>
      </c>
      <c r="Q8" s="7">
        <v>180</v>
      </c>
      <c r="R8" s="87" t="s">
        <v>51</v>
      </c>
      <c r="S8" s="21" t="s">
        <v>51</v>
      </c>
      <c r="T8" s="8">
        <f t="shared" si="0"/>
        <v>668</v>
      </c>
    </row>
    <row r="9" spans="1:20" ht="12.75" customHeight="1" x14ac:dyDescent="0.35">
      <c r="A9" s="3"/>
      <c r="B9" s="17" t="s">
        <v>16</v>
      </c>
      <c r="C9" s="9">
        <v>275</v>
      </c>
      <c r="D9" s="6">
        <v>328</v>
      </c>
      <c r="E9" s="6">
        <v>144</v>
      </c>
      <c r="F9" s="6" t="s">
        <v>51</v>
      </c>
      <c r="G9" s="6" t="s">
        <v>51</v>
      </c>
      <c r="H9" s="6" t="s">
        <v>51</v>
      </c>
      <c r="I9" s="6" t="s">
        <v>51</v>
      </c>
      <c r="J9" s="21">
        <v>80</v>
      </c>
      <c r="K9" s="8">
        <f t="shared" si="1"/>
        <v>827</v>
      </c>
      <c r="L9" s="9">
        <v>106</v>
      </c>
      <c r="M9" s="7">
        <v>150</v>
      </c>
      <c r="N9" s="9">
        <v>95</v>
      </c>
      <c r="O9" s="7" t="s">
        <v>51</v>
      </c>
      <c r="P9" s="9" t="s">
        <v>51</v>
      </c>
      <c r="Q9" s="7" t="s">
        <v>51</v>
      </c>
      <c r="R9" s="87" t="s">
        <v>51</v>
      </c>
      <c r="S9" s="21">
        <v>186</v>
      </c>
      <c r="T9" s="8">
        <f t="shared" si="0"/>
        <v>537</v>
      </c>
    </row>
    <row r="10" spans="1:20" ht="12.75" customHeight="1" x14ac:dyDescent="0.35">
      <c r="A10" s="3"/>
      <c r="B10" s="17" t="s">
        <v>17</v>
      </c>
      <c r="C10" s="6" t="s">
        <v>51</v>
      </c>
      <c r="D10" s="6" t="s">
        <v>51</v>
      </c>
      <c r="E10" s="6" t="s">
        <v>51</v>
      </c>
      <c r="F10" s="6">
        <v>145</v>
      </c>
      <c r="G10" s="6">
        <v>400</v>
      </c>
      <c r="H10" s="6">
        <v>182</v>
      </c>
      <c r="I10" s="6">
        <v>151</v>
      </c>
      <c r="J10" s="21" t="s">
        <v>51</v>
      </c>
      <c r="K10" s="8">
        <f t="shared" si="1"/>
        <v>878</v>
      </c>
      <c r="L10" s="9" t="s">
        <v>51</v>
      </c>
      <c r="M10" s="7" t="s">
        <v>51</v>
      </c>
      <c r="N10" s="9" t="s">
        <v>51</v>
      </c>
      <c r="O10" s="7" t="s">
        <v>51</v>
      </c>
      <c r="P10" s="9">
        <v>115</v>
      </c>
      <c r="Q10" s="7">
        <v>224</v>
      </c>
      <c r="R10" s="87">
        <v>130</v>
      </c>
      <c r="S10" s="21">
        <v>196</v>
      </c>
      <c r="T10" s="8">
        <f t="shared" si="0"/>
        <v>665</v>
      </c>
    </row>
    <row r="11" spans="1:20" ht="12.75" customHeight="1" x14ac:dyDescent="0.35">
      <c r="A11" s="3"/>
      <c r="B11" s="17" t="s">
        <v>18</v>
      </c>
      <c r="C11" s="6" t="s">
        <v>51</v>
      </c>
      <c r="D11" s="6" t="s">
        <v>51</v>
      </c>
      <c r="E11" s="6" t="s">
        <v>51</v>
      </c>
      <c r="F11" s="6" t="s">
        <v>51</v>
      </c>
      <c r="G11" s="6">
        <v>312</v>
      </c>
      <c r="H11" s="6">
        <v>168</v>
      </c>
      <c r="I11" s="6">
        <v>176</v>
      </c>
      <c r="J11" s="21">
        <v>230</v>
      </c>
      <c r="K11" s="8">
        <f t="shared" si="1"/>
        <v>886</v>
      </c>
      <c r="L11" s="9" t="s">
        <v>51</v>
      </c>
      <c r="M11" s="7" t="s">
        <v>51</v>
      </c>
      <c r="N11" s="9" t="s">
        <v>51</v>
      </c>
      <c r="O11" s="7">
        <v>154</v>
      </c>
      <c r="P11" s="9">
        <v>100</v>
      </c>
      <c r="Q11" s="7">
        <v>233</v>
      </c>
      <c r="R11" s="87">
        <v>100</v>
      </c>
      <c r="S11" s="21" t="s">
        <v>51</v>
      </c>
      <c r="T11" s="8">
        <f t="shared" si="0"/>
        <v>587</v>
      </c>
    </row>
    <row r="12" spans="1:20" ht="12.75" customHeight="1" x14ac:dyDescent="0.35">
      <c r="A12" s="3"/>
      <c r="B12" s="17" t="s">
        <v>19</v>
      </c>
      <c r="C12" s="6" t="s">
        <v>51</v>
      </c>
      <c r="D12" s="6">
        <v>369</v>
      </c>
      <c r="E12" s="6">
        <v>189</v>
      </c>
      <c r="F12" s="6">
        <v>125</v>
      </c>
      <c r="G12" s="6">
        <v>256</v>
      </c>
      <c r="H12" s="6" t="s">
        <v>51</v>
      </c>
      <c r="I12" s="6" t="s">
        <v>51</v>
      </c>
      <c r="J12" s="21" t="s">
        <v>51</v>
      </c>
      <c r="K12" s="8">
        <f t="shared" si="1"/>
        <v>939</v>
      </c>
      <c r="L12" s="9" t="s">
        <v>51</v>
      </c>
      <c r="M12" s="7" t="s">
        <v>51</v>
      </c>
      <c r="N12" s="9" t="s">
        <v>51</v>
      </c>
      <c r="O12" s="7" t="s">
        <v>51</v>
      </c>
      <c r="P12" s="9">
        <v>125</v>
      </c>
      <c r="Q12" s="7">
        <v>230</v>
      </c>
      <c r="R12" s="87">
        <v>135</v>
      </c>
      <c r="S12" s="21">
        <v>189</v>
      </c>
      <c r="T12" s="8">
        <f t="shared" si="0"/>
        <v>679</v>
      </c>
    </row>
    <row r="13" spans="1:20" ht="12.75" customHeight="1" x14ac:dyDescent="0.35">
      <c r="A13" s="3"/>
      <c r="B13" s="17" t="s">
        <v>20</v>
      </c>
      <c r="C13" s="6">
        <v>337</v>
      </c>
      <c r="D13" s="6" t="s">
        <v>51</v>
      </c>
      <c r="E13" s="6" t="s">
        <v>51</v>
      </c>
      <c r="F13" s="6" t="s">
        <v>51</v>
      </c>
      <c r="G13" s="6" t="s">
        <v>51</v>
      </c>
      <c r="H13" s="6">
        <v>167</v>
      </c>
      <c r="I13" s="6">
        <v>215</v>
      </c>
      <c r="J13" s="21">
        <v>145</v>
      </c>
      <c r="K13" s="8">
        <f t="shared" si="1"/>
        <v>864</v>
      </c>
      <c r="L13" s="9" t="s">
        <v>51</v>
      </c>
      <c r="M13" s="7">
        <v>126</v>
      </c>
      <c r="N13" s="9">
        <v>108</v>
      </c>
      <c r="O13" s="7">
        <v>230</v>
      </c>
      <c r="P13" s="9">
        <v>90</v>
      </c>
      <c r="Q13" s="7" t="s">
        <v>51</v>
      </c>
      <c r="R13" s="87" t="s">
        <v>51</v>
      </c>
      <c r="S13" s="21" t="s">
        <v>51</v>
      </c>
      <c r="T13" s="8">
        <f t="shared" si="0"/>
        <v>554</v>
      </c>
    </row>
    <row r="14" spans="1:20" ht="12.75" customHeight="1" x14ac:dyDescent="0.35">
      <c r="A14" s="3"/>
      <c r="B14" s="17" t="s">
        <v>21</v>
      </c>
      <c r="C14" s="6" t="s">
        <v>51</v>
      </c>
      <c r="D14" s="6" t="s">
        <v>51</v>
      </c>
      <c r="E14" s="6">
        <v>325</v>
      </c>
      <c r="F14" s="6">
        <v>135</v>
      </c>
      <c r="G14" s="6">
        <v>298</v>
      </c>
      <c r="H14" s="6">
        <v>107</v>
      </c>
      <c r="I14" s="6" t="s">
        <v>51</v>
      </c>
      <c r="J14" s="21" t="s">
        <v>51</v>
      </c>
      <c r="K14" s="8">
        <f t="shared" si="1"/>
        <v>865</v>
      </c>
      <c r="L14" s="9">
        <v>55</v>
      </c>
      <c r="M14" s="7" t="s">
        <v>51</v>
      </c>
      <c r="N14" s="9" t="s">
        <v>51</v>
      </c>
      <c r="O14" s="7" t="s">
        <v>51</v>
      </c>
      <c r="P14" s="9" t="s">
        <v>51</v>
      </c>
      <c r="Q14" s="7">
        <v>202</v>
      </c>
      <c r="R14" s="87">
        <v>200</v>
      </c>
      <c r="S14" s="21">
        <v>198</v>
      </c>
      <c r="T14" s="8">
        <f t="shared" si="0"/>
        <v>655</v>
      </c>
    </row>
    <row r="15" spans="1:20" ht="12.75" customHeight="1" x14ac:dyDescent="0.35">
      <c r="A15" s="3"/>
      <c r="B15" s="17" t="s">
        <v>22</v>
      </c>
      <c r="C15" s="9">
        <v>413</v>
      </c>
      <c r="D15" s="6">
        <v>368</v>
      </c>
      <c r="E15" s="6" t="s">
        <v>51</v>
      </c>
      <c r="F15" s="6" t="s">
        <v>51</v>
      </c>
      <c r="G15" s="6" t="s">
        <v>51</v>
      </c>
      <c r="H15" s="6" t="s">
        <v>51</v>
      </c>
      <c r="I15" s="6">
        <v>116</v>
      </c>
      <c r="J15" s="21">
        <v>130</v>
      </c>
      <c r="K15" s="8">
        <f t="shared" si="1"/>
        <v>1027</v>
      </c>
      <c r="L15" s="9" t="s">
        <v>51</v>
      </c>
      <c r="M15" s="7" t="s">
        <v>51</v>
      </c>
      <c r="N15" s="9">
        <v>113</v>
      </c>
      <c r="O15" s="7">
        <v>150</v>
      </c>
      <c r="P15" s="9">
        <v>125</v>
      </c>
      <c r="Q15" s="7">
        <v>232</v>
      </c>
      <c r="R15" s="87" t="s">
        <v>51</v>
      </c>
      <c r="S15" s="21" t="s">
        <v>51</v>
      </c>
      <c r="T15" s="8">
        <f t="shared" si="0"/>
        <v>620</v>
      </c>
    </row>
    <row r="16" spans="1:20" ht="12.75" customHeight="1" x14ac:dyDescent="0.35">
      <c r="A16" s="3"/>
      <c r="B16" s="17" t="s">
        <v>23</v>
      </c>
      <c r="C16" s="6" t="s">
        <v>51</v>
      </c>
      <c r="D16" s="6" t="s">
        <v>51</v>
      </c>
      <c r="E16" s="6" t="s">
        <v>51</v>
      </c>
      <c r="F16" s="6">
        <v>136</v>
      </c>
      <c r="G16" s="6">
        <v>411</v>
      </c>
      <c r="H16" s="6">
        <v>123</v>
      </c>
      <c r="I16" s="6">
        <v>102</v>
      </c>
      <c r="J16" s="21" t="s">
        <v>51</v>
      </c>
      <c r="K16" s="8">
        <f t="shared" si="1"/>
        <v>772</v>
      </c>
      <c r="L16" s="9">
        <v>80</v>
      </c>
      <c r="M16" s="7">
        <v>175</v>
      </c>
      <c r="N16" s="9" t="s">
        <v>51</v>
      </c>
      <c r="O16" s="7" t="s">
        <v>51</v>
      </c>
      <c r="P16" s="9" t="s">
        <v>51</v>
      </c>
      <c r="Q16" s="7" t="s">
        <v>51</v>
      </c>
      <c r="R16" s="87">
        <v>150</v>
      </c>
      <c r="S16" s="21">
        <v>248</v>
      </c>
      <c r="T16" s="8">
        <f t="shared" si="0"/>
        <v>653</v>
      </c>
    </row>
    <row r="17" spans="1:20" ht="12.75" customHeight="1" thickBot="1" x14ac:dyDescent="0.4">
      <c r="A17" s="3"/>
      <c r="B17" s="18" t="s">
        <v>24</v>
      </c>
      <c r="C17" s="57">
        <v>289</v>
      </c>
      <c r="D17" s="10">
        <v>323</v>
      </c>
      <c r="E17" s="10">
        <v>306</v>
      </c>
      <c r="F17" s="10" t="s">
        <v>51</v>
      </c>
      <c r="G17" s="10" t="s">
        <v>51</v>
      </c>
      <c r="H17" s="10" t="s">
        <v>51</v>
      </c>
      <c r="I17" s="10" t="s">
        <v>51</v>
      </c>
      <c r="J17" s="22">
        <v>140</v>
      </c>
      <c r="K17" s="11">
        <f t="shared" si="1"/>
        <v>1058</v>
      </c>
      <c r="L17" s="28">
        <v>42</v>
      </c>
      <c r="M17" s="26">
        <v>120</v>
      </c>
      <c r="N17" s="28">
        <v>102</v>
      </c>
      <c r="O17" s="28">
        <v>195</v>
      </c>
      <c r="P17" s="26" t="s">
        <v>51</v>
      </c>
      <c r="Q17" s="28" t="s">
        <v>51</v>
      </c>
      <c r="R17" s="84" t="s">
        <v>51</v>
      </c>
      <c r="S17" s="22" t="s">
        <v>51</v>
      </c>
      <c r="T17" s="11">
        <f t="shared" si="0"/>
        <v>459</v>
      </c>
    </row>
    <row r="18" spans="1:20" ht="12.75" customHeight="1" thickTop="1" x14ac:dyDescent="0.35">
      <c r="A18" s="3"/>
      <c r="B18" s="30" t="s">
        <v>7</v>
      </c>
      <c r="C18" s="31">
        <f t="shared" ref="C18:T18" si="2">SUM(C4:C17)</f>
        <v>2181</v>
      </c>
      <c r="D18" s="31">
        <f t="shared" si="2"/>
        <v>2436</v>
      </c>
      <c r="E18" s="31">
        <f t="shared" si="2"/>
        <v>1649</v>
      </c>
      <c r="F18" s="31">
        <f t="shared" si="2"/>
        <v>919</v>
      </c>
      <c r="G18" s="31">
        <f t="shared" si="2"/>
        <v>2501</v>
      </c>
      <c r="H18" s="31">
        <f t="shared" si="2"/>
        <v>1016</v>
      </c>
      <c r="I18" s="31">
        <f t="shared" si="2"/>
        <v>952</v>
      </c>
      <c r="J18" s="32">
        <f t="shared" si="2"/>
        <v>1015</v>
      </c>
      <c r="K18" s="33">
        <f t="shared" si="2"/>
        <v>12669</v>
      </c>
      <c r="L18" s="31">
        <f t="shared" si="2"/>
        <v>579</v>
      </c>
      <c r="M18" s="31">
        <f t="shared" si="2"/>
        <v>881</v>
      </c>
      <c r="N18" s="31">
        <f t="shared" si="2"/>
        <v>770</v>
      </c>
      <c r="O18" s="31">
        <f t="shared" si="2"/>
        <v>1241</v>
      </c>
      <c r="P18" s="31">
        <f t="shared" si="2"/>
        <v>765</v>
      </c>
      <c r="Q18" s="31">
        <f t="shared" si="2"/>
        <v>1498</v>
      </c>
      <c r="R18" s="31">
        <f t="shared" si="2"/>
        <v>915</v>
      </c>
      <c r="S18" s="32">
        <f t="shared" si="2"/>
        <v>1360</v>
      </c>
      <c r="T18" s="33">
        <f t="shared" si="2"/>
        <v>8009</v>
      </c>
    </row>
    <row r="19" spans="1:20" ht="12.75" customHeight="1" x14ac:dyDescent="0.35">
      <c r="A19" s="3"/>
      <c r="B19" s="74" t="s">
        <v>44</v>
      </c>
      <c r="C19" s="34">
        <f t="shared" ref="C19:J19" si="3">C18/COUNT(C4:C17)</f>
        <v>311.57142857142856</v>
      </c>
      <c r="D19" s="34">
        <f t="shared" si="3"/>
        <v>304.5</v>
      </c>
      <c r="E19" s="34">
        <f t="shared" si="3"/>
        <v>235.57142857142858</v>
      </c>
      <c r="F19" s="34">
        <f t="shared" si="3"/>
        <v>153.16666666666666</v>
      </c>
      <c r="G19" s="34">
        <f t="shared" si="3"/>
        <v>357.28571428571428</v>
      </c>
      <c r="H19" s="34">
        <f t="shared" si="3"/>
        <v>145.14285714285714</v>
      </c>
      <c r="I19" s="34">
        <f t="shared" si="3"/>
        <v>136</v>
      </c>
      <c r="J19" s="59">
        <f t="shared" si="3"/>
        <v>145</v>
      </c>
      <c r="K19" s="105">
        <f>SUM(C19:J19)/8</f>
        <v>223.5297619047619</v>
      </c>
      <c r="L19" s="34">
        <f t="shared" ref="L19:S19" si="4">L18/COUNT(L4:L17)</f>
        <v>82.714285714285708</v>
      </c>
      <c r="M19" s="34">
        <f t="shared" si="4"/>
        <v>146.83333333333334</v>
      </c>
      <c r="N19" s="34">
        <f t="shared" si="4"/>
        <v>110</v>
      </c>
      <c r="O19" s="34">
        <f t="shared" si="4"/>
        <v>177.28571428571428</v>
      </c>
      <c r="P19" s="34">
        <f t="shared" si="4"/>
        <v>109.28571428571429</v>
      </c>
      <c r="Q19" s="34">
        <f t="shared" si="4"/>
        <v>214</v>
      </c>
      <c r="R19" s="34">
        <f t="shared" si="4"/>
        <v>130.71428571428572</v>
      </c>
      <c r="S19" s="35">
        <f t="shared" si="4"/>
        <v>194.28571428571428</v>
      </c>
      <c r="T19" s="105">
        <f>SUM(L19:S19)/8</f>
        <v>145.63988095238093</v>
      </c>
    </row>
    <row r="20" spans="1:20" ht="12.75" customHeight="1" thickBot="1" x14ac:dyDescent="0.4">
      <c r="A20" s="3"/>
      <c r="B20" s="23" t="s">
        <v>9</v>
      </c>
      <c r="C20" s="12" t="s">
        <v>12</v>
      </c>
      <c r="D20" s="12" t="s">
        <v>13</v>
      </c>
      <c r="E20" s="12" t="s">
        <v>14</v>
      </c>
      <c r="F20" s="12" t="s">
        <v>18</v>
      </c>
      <c r="G20" s="12" t="s">
        <v>11</v>
      </c>
      <c r="H20" s="12" t="s">
        <v>20</v>
      </c>
      <c r="I20" s="12" t="s">
        <v>22</v>
      </c>
      <c r="J20" s="24" t="s">
        <v>21</v>
      </c>
      <c r="K20" s="60"/>
      <c r="L20" s="13" t="s">
        <v>26</v>
      </c>
      <c r="M20" s="29" t="s">
        <v>19</v>
      </c>
      <c r="N20" s="13" t="s">
        <v>24</v>
      </c>
      <c r="O20" s="29" t="s">
        <v>17</v>
      </c>
      <c r="P20" s="13" t="s">
        <v>25</v>
      </c>
      <c r="Q20" s="29" t="s">
        <v>15</v>
      </c>
      <c r="R20" s="85" t="s">
        <v>23</v>
      </c>
      <c r="S20" s="24" t="s">
        <v>16</v>
      </c>
      <c r="T20" s="14"/>
    </row>
    <row r="21" spans="1:20" ht="11" customHeight="1" thickTop="1" x14ac:dyDescent="0.35">
      <c r="A21" s="1"/>
      <c r="T21" s="43"/>
    </row>
    <row r="22" spans="1:20" ht="4" customHeight="1" x14ac:dyDescent="0.3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0.5" customHeight="1" thickBot="1" x14ac:dyDescent="0.4">
      <c r="T23" s="2"/>
    </row>
    <row r="24" spans="1:20" ht="12.5" customHeight="1" thickTop="1" thickBot="1" x14ac:dyDescent="0.4">
      <c r="A24" s="1"/>
      <c r="B24" s="106" t="s">
        <v>46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8"/>
      <c r="T24" s="20" t="s">
        <v>38</v>
      </c>
    </row>
    <row r="25" spans="1:20" ht="12.5" customHeight="1" thickBot="1" x14ac:dyDescent="0.4">
      <c r="A25" s="3"/>
      <c r="B25" s="42" t="s">
        <v>0</v>
      </c>
      <c r="C25" s="4" t="s">
        <v>4</v>
      </c>
      <c r="D25" s="4" t="s">
        <v>10</v>
      </c>
      <c r="E25" s="4" t="s">
        <v>2</v>
      </c>
      <c r="F25" s="4" t="s">
        <v>3</v>
      </c>
      <c r="G25" s="4" t="s">
        <v>1</v>
      </c>
      <c r="H25" s="4" t="s">
        <v>30</v>
      </c>
      <c r="I25" s="4" t="s">
        <v>5</v>
      </c>
      <c r="J25" s="5" t="s">
        <v>29</v>
      </c>
      <c r="K25" s="44" t="s">
        <v>6</v>
      </c>
      <c r="L25" s="27" t="s">
        <v>32</v>
      </c>
      <c r="M25" s="5" t="s">
        <v>34</v>
      </c>
      <c r="N25" s="27" t="s">
        <v>31</v>
      </c>
      <c r="O25" s="5" t="s">
        <v>33</v>
      </c>
      <c r="P25" s="27" t="s">
        <v>45</v>
      </c>
      <c r="Q25" s="5" t="s">
        <v>36</v>
      </c>
      <c r="R25" s="89" t="s">
        <v>35</v>
      </c>
      <c r="S25" s="63" t="s">
        <v>47</v>
      </c>
      <c r="T25" s="64" t="s">
        <v>6</v>
      </c>
    </row>
    <row r="26" spans="1:20" ht="12.5" customHeight="1" thickTop="1" thickBot="1" x14ac:dyDescent="0.4">
      <c r="A26" s="3"/>
      <c r="B26" s="37" t="s">
        <v>40</v>
      </c>
      <c r="C26" s="38">
        <f>C18</f>
        <v>2181</v>
      </c>
      <c r="D26" s="38">
        <f t="shared" ref="D26:T26" si="5">D18</f>
        <v>2436</v>
      </c>
      <c r="E26" s="38">
        <f t="shared" si="5"/>
        <v>1649</v>
      </c>
      <c r="F26" s="38">
        <f t="shared" si="5"/>
        <v>919</v>
      </c>
      <c r="G26" s="38">
        <f t="shared" si="5"/>
        <v>2501</v>
      </c>
      <c r="H26" s="38">
        <f t="shared" si="5"/>
        <v>1016</v>
      </c>
      <c r="I26" s="38">
        <f t="shared" si="5"/>
        <v>952</v>
      </c>
      <c r="J26" s="61">
        <f t="shared" si="5"/>
        <v>1015</v>
      </c>
      <c r="K26" s="72">
        <f>K18</f>
        <v>12669</v>
      </c>
      <c r="L26" s="38">
        <f t="shared" si="5"/>
        <v>579</v>
      </c>
      <c r="M26" s="38">
        <f t="shared" si="5"/>
        <v>881</v>
      </c>
      <c r="N26" s="38">
        <f t="shared" si="5"/>
        <v>770</v>
      </c>
      <c r="O26" s="38">
        <f t="shared" si="5"/>
        <v>1241</v>
      </c>
      <c r="P26" s="38">
        <f t="shared" si="5"/>
        <v>765</v>
      </c>
      <c r="Q26" s="86">
        <f t="shared" si="5"/>
        <v>1498</v>
      </c>
      <c r="R26" s="93"/>
      <c r="S26" s="90">
        <f t="shared" si="5"/>
        <v>1360</v>
      </c>
      <c r="T26" s="73">
        <f t="shared" si="5"/>
        <v>8009</v>
      </c>
    </row>
    <row r="27" spans="1:20" ht="12.5" customHeight="1" thickTop="1" x14ac:dyDescent="0.35">
      <c r="A27" s="3"/>
      <c r="B27" s="17" t="s">
        <v>11</v>
      </c>
      <c r="C27" s="6"/>
      <c r="D27" s="6"/>
      <c r="E27" s="6"/>
      <c r="F27" s="6"/>
      <c r="G27" s="6"/>
      <c r="H27" s="6"/>
      <c r="I27" s="6"/>
      <c r="J27" s="21"/>
      <c r="K27" s="8">
        <f>SUM(C27:J27)</f>
        <v>0</v>
      </c>
      <c r="L27" s="6"/>
      <c r="M27" s="7"/>
      <c r="N27" s="9"/>
      <c r="O27" s="7"/>
      <c r="P27" s="9"/>
      <c r="Q27" s="7"/>
      <c r="R27" s="9"/>
      <c r="S27" s="91"/>
      <c r="T27" s="8">
        <f>SUM(L27:S27)</f>
        <v>0</v>
      </c>
    </row>
    <row r="28" spans="1:20" ht="12.5" customHeight="1" x14ac:dyDescent="0.35">
      <c r="A28" s="3"/>
      <c r="B28" s="17" t="s">
        <v>12</v>
      </c>
      <c r="C28" s="6"/>
      <c r="D28" s="6"/>
      <c r="E28" s="6"/>
      <c r="F28" s="6"/>
      <c r="G28" s="6"/>
      <c r="H28" s="6"/>
      <c r="I28" s="6"/>
      <c r="J28" s="21"/>
      <c r="K28" s="8">
        <f>SUM(C28:J28)</f>
        <v>0</v>
      </c>
      <c r="L28" s="6"/>
      <c r="M28" s="7"/>
      <c r="N28" s="9"/>
      <c r="O28" s="7"/>
      <c r="P28" s="9"/>
      <c r="Q28" s="7"/>
      <c r="R28" s="9"/>
      <c r="S28" s="91"/>
      <c r="T28" s="8">
        <f>SUM(L28:S28)</f>
        <v>0</v>
      </c>
    </row>
    <row r="29" spans="1:20" ht="12.5" customHeight="1" x14ac:dyDescent="0.35">
      <c r="A29" s="3"/>
      <c r="B29" s="17" t="s">
        <v>13</v>
      </c>
      <c r="C29" s="6"/>
      <c r="D29" s="6"/>
      <c r="E29" s="6"/>
      <c r="F29" s="6"/>
      <c r="G29" s="6"/>
      <c r="H29" s="6"/>
      <c r="I29" s="6"/>
      <c r="J29" s="21"/>
      <c r="K29" s="8">
        <f t="shared" ref="K29:K40" si="6">SUM(C29:J29)</f>
        <v>0</v>
      </c>
      <c r="L29" s="6"/>
      <c r="M29" s="7"/>
      <c r="N29" s="9"/>
      <c r="O29" s="7"/>
      <c r="P29" s="9"/>
      <c r="Q29" s="7"/>
      <c r="R29" s="9"/>
      <c r="S29" s="91"/>
      <c r="T29" s="8">
        <f t="shared" ref="T29:T40" si="7">SUM(L29:S29)</f>
        <v>0</v>
      </c>
    </row>
    <row r="30" spans="1:20" ht="12.5" customHeight="1" x14ac:dyDescent="0.35">
      <c r="A30" s="1"/>
      <c r="B30" s="17" t="s">
        <v>14</v>
      </c>
      <c r="C30" s="9"/>
      <c r="D30" s="6"/>
      <c r="E30" s="6"/>
      <c r="F30" s="6"/>
      <c r="G30" s="6"/>
      <c r="H30" s="6"/>
      <c r="I30" s="6"/>
      <c r="J30" s="21"/>
      <c r="K30" s="8">
        <f t="shared" si="6"/>
        <v>0</v>
      </c>
      <c r="L30" s="6"/>
      <c r="M30" s="7"/>
      <c r="N30" s="9"/>
      <c r="O30" s="7"/>
      <c r="P30" s="9"/>
      <c r="Q30" s="7"/>
      <c r="R30" s="9"/>
      <c r="S30" s="91"/>
      <c r="T30" s="8">
        <f t="shared" si="7"/>
        <v>0</v>
      </c>
    </row>
    <row r="31" spans="1:20" ht="12.5" customHeight="1" x14ac:dyDescent="0.35">
      <c r="A31" s="1"/>
      <c r="B31" s="17" t="s">
        <v>15</v>
      </c>
      <c r="C31" s="6"/>
      <c r="D31" s="6"/>
      <c r="E31" s="6"/>
      <c r="F31" s="6"/>
      <c r="G31" s="6"/>
      <c r="H31" s="6"/>
      <c r="I31" s="6"/>
      <c r="J31" s="21"/>
      <c r="K31" s="8">
        <f t="shared" si="6"/>
        <v>0</v>
      </c>
      <c r="L31" s="6"/>
      <c r="M31" s="7"/>
      <c r="N31" s="9"/>
      <c r="O31" s="7"/>
      <c r="P31" s="9"/>
      <c r="Q31" s="7"/>
      <c r="R31" s="9"/>
      <c r="S31" s="91"/>
      <c r="T31" s="8">
        <f t="shared" si="7"/>
        <v>0</v>
      </c>
    </row>
    <row r="32" spans="1:20" ht="12.5" customHeight="1" x14ac:dyDescent="0.35">
      <c r="A32" s="1"/>
      <c r="B32" s="17" t="s">
        <v>16</v>
      </c>
      <c r="C32" s="9"/>
      <c r="D32" s="6"/>
      <c r="E32" s="6"/>
      <c r="F32" s="6"/>
      <c r="G32" s="6"/>
      <c r="H32" s="6"/>
      <c r="I32" s="6"/>
      <c r="J32" s="21"/>
      <c r="K32" s="8">
        <f t="shared" si="6"/>
        <v>0</v>
      </c>
      <c r="L32" s="6"/>
      <c r="M32" s="7"/>
      <c r="N32" s="9"/>
      <c r="O32" s="7"/>
      <c r="P32" s="9"/>
      <c r="Q32" s="7"/>
      <c r="R32" s="9"/>
      <c r="S32" s="91"/>
      <c r="T32" s="8">
        <f t="shared" si="7"/>
        <v>0</v>
      </c>
    </row>
    <row r="33" spans="1:20" ht="12.5" customHeight="1" x14ac:dyDescent="0.35">
      <c r="A33" s="1"/>
      <c r="B33" s="17" t="s">
        <v>17</v>
      </c>
      <c r="C33" s="6"/>
      <c r="D33" s="6"/>
      <c r="E33" s="6"/>
      <c r="F33" s="6"/>
      <c r="G33" s="6"/>
      <c r="H33" s="6"/>
      <c r="I33" s="6"/>
      <c r="J33" s="21"/>
      <c r="K33" s="8">
        <f t="shared" si="6"/>
        <v>0</v>
      </c>
      <c r="L33" s="6"/>
      <c r="M33" s="7"/>
      <c r="N33" s="9"/>
      <c r="O33" s="7"/>
      <c r="P33" s="9"/>
      <c r="Q33" s="7"/>
      <c r="R33" s="9"/>
      <c r="S33" s="91"/>
      <c r="T33" s="8">
        <f t="shared" si="7"/>
        <v>0</v>
      </c>
    </row>
    <row r="34" spans="1:20" ht="12.5" customHeight="1" x14ac:dyDescent="0.35">
      <c r="A34" s="1"/>
      <c r="B34" s="17" t="s">
        <v>18</v>
      </c>
      <c r="C34" s="6"/>
      <c r="D34" s="6"/>
      <c r="E34" s="6"/>
      <c r="F34" s="6"/>
      <c r="G34" s="6"/>
      <c r="H34" s="6"/>
      <c r="I34" s="6"/>
      <c r="J34" s="21"/>
      <c r="K34" s="8">
        <f t="shared" si="6"/>
        <v>0</v>
      </c>
      <c r="L34" s="6"/>
      <c r="M34" s="7"/>
      <c r="N34" s="9"/>
      <c r="O34" s="7"/>
      <c r="P34" s="9"/>
      <c r="Q34" s="7"/>
      <c r="R34" s="9"/>
      <c r="S34" s="91"/>
      <c r="T34" s="8">
        <f t="shared" si="7"/>
        <v>0</v>
      </c>
    </row>
    <row r="35" spans="1:20" ht="12.5" customHeight="1" x14ac:dyDescent="0.35">
      <c r="A35" s="1"/>
      <c r="B35" s="17" t="s">
        <v>19</v>
      </c>
      <c r="C35" s="6"/>
      <c r="D35" s="6"/>
      <c r="E35" s="6"/>
      <c r="F35" s="6"/>
      <c r="G35" s="6"/>
      <c r="H35" s="6"/>
      <c r="I35" s="6"/>
      <c r="J35" s="21"/>
      <c r="K35" s="8">
        <f t="shared" si="6"/>
        <v>0</v>
      </c>
      <c r="L35" s="6"/>
      <c r="M35" s="7"/>
      <c r="N35" s="9"/>
      <c r="O35" s="7"/>
      <c r="P35" s="9"/>
      <c r="Q35" s="7"/>
      <c r="R35" s="9"/>
      <c r="S35" s="91"/>
      <c r="T35" s="8">
        <f t="shared" si="7"/>
        <v>0</v>
      </c>
    </row>
    <row r="36" spans="1:20" ht="12.5" customHeight="1" x14ac:dyDescent="0.35">
      <c r="A36" s="1"/>
      <c r="B36" s="17" t="s">
        <v>20</v>
      </c>
      <c r="C36" s="6"/>
      <c r="D36" s="6"/>
      <c r="E36" s="6"/>
      <c r="F36" s="6"/>
      <c r="G36" s="6"/>
      <c r="H36" s="6"/>
      <c r="I36" s="6"/>
      <c r="J36" s="21"/>
      <c r="K36" s="8">
        <f t="shared" si="6"/>
        <v>0</v>
      </c>
      <c r="L36" s="6"/>
      <c r="M36" s="7"/>
      <c r="N36" s="9"/>
      <c r="O36" s="7"/>
      <c r="P36" s="9"/>
      <c r="Q36" s="7"/>
      <c r="R36" s="9"/>
      <c r="S36" s="91"/>
      <c r="T36" s="8">
        <f t="shared" si="7"/>
        <v>0</v>
      </c>
    </row>
    <row r="37" spans="1:20" ht="12.5" customHeight="1" x14ac:dyDescent="0.35">
      <c r="A37" s="1"/>
      <c r="B37" s="17" t="s">
        <v>21</v>
      </c>
      <c r="C37" s="6"/>
      <c r="D37" s="6"/>
      <c r="E37" s="6"/>
      <c r="F37" s="6"/>
      <c r="G37" s="6"/>
      <c r="H37" s="6"/>
      <c r="I37" s="6"/>
      <c r="J37" s="21"/>
      <c r="K37" s="8">
        <f t="shared" si="6"/>
        <v>0</v>
      </c>
      <c r="L37" s="6"/>
      <c r="M37" s="7"/>
      <c r="N37" s="9"/>
      <c r="O37" s="7"/>
      <c r="P37" s="75"/>
      <c r="Q37" s="75"/>
      <c r="R37" s="9"/>
      <c r="S37" s="91"/>
      <c r="T37" s="8">
        <f t="shared" si="7"/>
        <v>0</v>
      </c>
    </row>
    <row r="38" spans="1:20" ht="12.5" customHeight="1" x14ac:dyDescent="0.35">
      <c r="A38" s="1"/>
      <c r="B38" s="17" t="s">
        <v>22</v>
      </c>
      <c r="C38" s="9"/>
      <c r="D38" s="6"/>
      <c r="E38" s="6"/>
      <c r="F38" s="6"/>
      <c r="G38" s="6"/>
      <c r="H38" s="6"/>
      <c r="I38" s="6"/>
      <c r="J38" s="21"/>
      <c r="K38" s="8">
        <f t="shared" si="6"/>
        <v>0</v>
      </c>
      <c r="L38" s="6"/>
      <c r="M38" s="7"/>
      <c r="N38" s="9"/>
      <c r="O38" s="7"/>
      <c r="P38" s="9"/>
      <c r="Q38" s="7"/>
      <c r="R38" s="9"/>
      <c r="S38" s="91"/>
      <c r="T38" s="8">
        <f t="shared" si="7"/>
        <v>0</v>
      </c>
    </row>
    <row r="39" spans="1:20" ht="12.5" customHeight="1" x14ac:dyDescent="0.35">
      <c r="A39" s="1"/>
      <c r="B39" s="17" t="s">
        <v>23</v>
      </c>
      <c r="C39" s="9"/>
      <c r="D39" s="6"/>
      <c r="E39" s="6"/>
      <c r="F39" s="6"/>
      <c r="G39" s="6"/>
      <c r="H39" s="6"/>
      <c r="I39" s="6"/>
      <c r="J39" s="21"/>
      <c r="K39" s="8">
        <f t="shared" si="6"/>
        <v>0</v>
      </c>
      <c r="L39" s="6"/>
      <c r="M39" s="7"/>
      <c r="N39" s="9"/>
      <c r="O39" s="7"/>
      <c r="P39" s="9"/>
      <c r="Q39" s="7"/>
      <c r="R39" s="9"/>
      <c r="S39" s="91"/>
      <c r="T39" s="8">
        <f t="shared" si="7"/>
        <v>0</v>
      </c>
    </row>
    <row r="40" spans="1:20" ht="12.5" customHeight="1" thickBot="1" x14ac:dyDescent="0.4">
      <c r="A40" s="1"/>
      <c r="B40" s="18" t="s">
        <v>24</v>
      </c>
      <c r="C40" s="10"/>
      <c r="D40" s="10"/>
      <c r="E40" s="10"/>
      <c r="F40" s="10"/>
      <c r="G40" s="10"/>
      <c r="H40" s="10"/>
      <c r="I40" s="10"/>
      <c r="J40" s="22"/>
      <c r="K40" s="66">
        <f t="shared" si="6"/>
        <v>0</v>
      </c>
      <c r="L40" s="10"/>
      <c r="M40" s="26"/>
      <c r="N40" s="28"/>
      <c r="O40" s="26"/>
      <c r="P40" s="28"/>
      <c r="Q40" s="84"/>
      <c r="R40" s="28"/>
      <c r="S40" s="92"/>
      <c r="T40" s="11">
        <f t="shared" si="7"/>
        <v>0</v>
      </c>
    </row>
    <row r="41" spans="1:20" ht="12.5" customHeight="1" thickTop="1" x14ac:dyDescent="0.35">
      <c r="A41" s="1"/>
      <c r="B41" s="30" t="s">
        <v>43</v>
      </c>
      <c r="C41" s="69">
        <f>SUM(C27:C40)</f>
        <v>0</v>
      </c>
      <c r="D41" s="69">
        <f>SUM(D27:D40)</f>
        <v>0</v>
      </c>
      <c r="E41" s="69">
        <f t="shared" ref="E41:I41" si="8">SUM(E27:E40)</f>
        <v>0</v>
      </c>
      <c r="F41" s="69">
        <f t="shared" si="8"/>
        <v>0</v>
      </c>
      <c r="G41" s="69">
        <f t="shared" si="8"/>
        <v>0</v>
      </c>
      <c r="H41" s="69">
        <f t="shared" si="8"/>
        <v>0</v>
      </c>
      <c r="I41" s="69">
        <f t="shared" si="8"/>
        <v>0</v>
      </c>
      <c r="J41" s="70">
        <f>SUM(J27:J40)</f>
        <v>0</v>
      </c>
      <c r="K41" s="71">
        <f>SUM(K27:K40)</f>
        <v>0</v>
      </c>
      <c r="L41" s="69">
        <f>SUM(L27:L40)</f>
        <v>0</v>
      </c>
      <c r="M41" s="69">
        <f>SUM(M27:M40)</f>
        <v>0</v>
      </c>
      <c r="N41" s="69">
        <f t="shared" ref="N41:Q41" si="9">SUM(N27:N40)</f>
        <v>0</v>
      </c>
      <c r="O41" s="69">
        <f t="shared" si="9"/>
        <v>0</v>
      </c>
      <c r="P41" s="69">
        <f t="shared" si="9"/>
        <v>0</v>
      </c>
      <c r="Q41" s="69">
        <f t="shared" si="9"/>
        <v>0</v>
      </c>
      <c r="R41" s="69">
        <f t="shared" ref="R41" si="10">SUM(R27:R40)</f>
        <v>0</v>
      </c>
      <c r="S41" s="70">
        <f>SUM(S27:S40)</f>
        <v>0</v>
      </c>
      <c r="T41" s="71">
        <f>SUM(T27:T40)</f>
        <v>0</v>
      </c>
    </row>
    <row r="42" spans="1:20" ht="12.5" customHeight="1" x14ac:dyDescent="0.35">
      <c r="A42" s="1"/>
      <c r="B42" s="30" t="s">
        <v>39</v>
      </c>
      <c r="C42" s="31">
        <f>C26+C41</f>
        <v>2181</v>
      </c>
      <c r="D42" s="31">
        <f>D26+D41</f>
        <v>2436</v>
      </c>
      <c r="E42" s="31">
        <f t="shared" ref="E42:I42" si="11">E26+E41</f>
        <v>1649</v>
      </c>
      <c r="F42" s="31">
        <f t="shared" si="11"/>
        <v>919</v>
      </c>
      <c r="G42" s="31">
        <f t="shared" si="11"/>
        <v>2501</v>
      </c>
      <c r="H42" s="31">
        <f t="shared" si="11"/>
        <v>1016</v>
      </c>
      <c r="I42" s="31">
        <f t="shared" si="11"/>
        <v>952</v>
      </c>
      <c r="J42" s="32">
        <f>J26+J41</f>
        <v>1015</v>
      </c>
      <c r="K42" s="33">
        <f>K26+K41</f>
        <v>12669</v>
      </c>
      <c r="L42" s="31">
        <f>L26+L41</f>
        <v>579</v>
      </c>
      <c r="M42" s="31">
        <f>M26+M41</f>
        <v>881</v>
      </c>
      <c r="N42" s="31">
        <f t="shared" ref="N42:Q42" si="12">N26+N41</f>
        <v>770</v>
      </c>
      <c r="O42" s="31">
        <f t="shared" si="12"/>
        <v>1241</v>
      </c>
      <c r="P42" s="31">
        <f t="shared" si="12"/>
        <v>765</v>
      </c>
      <c r="Q42" s="31">
        <f t="shared" si="12"/>
        <v>1498</v>
      </c>
      <c r="R42" s="31">
        <f t="shared" ref="R42" si="13">R26+R41</f>
        <v>0</v>
      </c>
      <c r="S42" s="32">
        <f>S26+S41</f>
        <v>1360</v>
      </c>
      <c r="T42" s="33">
        <f>T26+T41</f>
        <v>8009</v>
      </c>
    </row>
    <row r="43" spans="1:20" s="83" customFormat="1" ht="12.5" customHeight="1" x14ac:dyDescent="0.35">
      <c r="A43" s="78"/>
      <c r="B43" s="79" t="s">
        <v>44</v>
      </c>
      <c r="C43" s="80">
        <f t="shared" ref="C43:J43" si="14">C42/COUNT(C4:C17,C27:C40)</f>
        <v>311.57142857142856</v>
      </c>
      <c r="D43" s="80">
        <f t="shared" si="14"/>
        <v>304.5</v>
      </c>
      <c r="E43" s="80">
        <f t="shared" si="14"/>
        <v>235.57142857142858</v>
      </c>
      <c r="F43" s="80">
        <f t="shared" si="14"/>
        <v>153.16666666666666</v>
      </c>
      <c r="G43" s="80">
        <f t="shared" si="14"/>
        <v>357.28571428571428</v>
      </c>
      <c r="H43" s="80">
        <f t="shared" si="14"/>
        <v>145.14285714285714</v>
      </c>
      <c r="I43" s="80">
        <f t="shared" si="14"/>
        <v>136</v>
      </c>
      <c r="J43" s="80">
        <f t="shared" si="14"/>
        <v>145</v>
      </c>
      <c r="K43" s="81">
        <f>SUM(C43:J43)/8</f>
        <v>223.5297619047619</v>
      </c>
      <c r="L43" s="80">
        <f t="shared" ref="L43:S43" si="15">L42/COUNT(L4:L17,L27:L40)</f>
        <v>82.714285714285708</v>
      </c>
      <c r="M43" s="80">
        <f t="shared" si="15"/>
        <v>146.83333333333334</v>
      </c>
      <c r="N43" s="80">
        <f t="shared" si="15"/>
        <v>110</v>
      </c>
      <c r="O43" s="80">
        <f t="shared" si="15"/>
        <v>177.28571428571428</v>
      </c>
      <c r="P43" s="80">
        <f t="shared" si="15"/>
        <v>109.28571428571429</v>
      </c>
      <c r="Q43" s="80">
        <f t="shared" si="15"/>
        <v>214</v>
      </c>
      <c r="R43" s="80">
        <f t="shared" si="15"/>
        <v>0</v>
      </c>
      <c r="S43" s="80">
        <f t="shared" si="15"/>
        <v>194.28571428571428</v>
      </c>
      <c r="T43" s="82">
        <f>SUM(L43:S43)/7</f>
        <v>147.77210884353741</v>
      </c>
    </row>
    <row r="44" spans="1:20" ht="12.5" customHeight="1" thickBot="1" x14ac:dyDescent="0.4">
      <c r="A44" s="3"/>
      <c r="B44" s="23" t="s">
        <v>9</v>
      </c>
      <c r="C44" s="12"/>
      <c r="D44" s="12"/>
      <c r="E44" s="12"/>
      <c r="F44" s="12"/>
      <c r="G44" s="12"/>
      <c r="H44" s="12"/>
      <c r="I44" s="12"/>
      <c r="J44" s="40"/>
      <c r="K44" s="62"/>
      <c r="L44" s="13"/>
      <c r="M44" s="39"/>
      <c r="N44" s="13"/>
      <c r="O44" s="39"/>
      <c r="P44" s="13"/>
      <c r="Q44" s="39"/>
      <c r="R44" s="88"/>
      <c r="S44" s="40"/>
      <c r="T44" s="14"/>
    </row>
    <row r="45" spans="1:20" ht="10" customHeight="1" thickTop="1" x14ac:dyDescent="0.35">
      <c r="A45" s="1"/>
      <c r="T45" s="43"/>
    </row>
    <row r="46" spans="1:20" ht="4" customHeight="1" x14ac:dyDescent="0.35">
      <c r="A46" s="1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0" customHeight="1" thickBot="1" x14ac:dyDescent="0.4">
      <c r="T47" s="2"/>
    </row>
    <row r="48" spans="1:20" ht="15.5" thickTop="1" thickBot="1" x14ac:dyDescent="0.4">
      <c r="B48" s="106" t="s">
        <v>46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8"/>
      <c r="T48" s="20" t="s">
        <v>50</v>
      </c>
    </row>
    <row r="49" spans="2:20" ht="12.5" customHeight="1" thickBot="1" x14ac:dyDescent="0.4">
      <c r="B49" s="41" t="s">
        <v>0</v>
      </c>
      <c r="C49" s="4" t="s">
        <v>4</v>
      </c>
      <c r="D49" s="4" t="s">
        <v>10</v>
      </c>
      <c r="E49" s="4" t="s">
        <v>2</v>
      </c>
      <c r="F49" s="4" t="s">
        <v>3</v>
      </c>
      <c r="G49" s="4" t="s">
        <v>1</v>
      </c>
      <c r="H49" s="4" t="s">
        <v>30</v>
      </c>
      <c r="I49" s="4" t="s">
        <v>5</v>
      </c>
      <c r="J49" s="5" t="s">
        <v>29</v>
      </c>
      <c r="K49" s="44" t="s">
        <v>6</v>
      </c>
      <c r="L49" s="27" t="s">
        <v>32</v>
      </c>
      <c r="M49" s="5" t="s">
        <v>34</v>
      </c>
      <c r="N49" s="27" t="s">
        <v>31</v>
      </c>
      <c r="O49" s="5" t="s">
        <v>33</v>
      </c>
      <c r="P49" s="27" t="s">
        <v>45</v>
      </c>
      <c r="Q49" s="5" t="s">
        <v>36</v>
      </c>
      <c r="R49" s="89" t="s">
        <v>35</v>
      </c>
      <c r="S49" s="63" t="s">
        <v>47</v>
      </c>
      <c r="T49" s="44" t="s">
        <v>6</v>
      </c>
    </row>
    <row r="50" spans="2:20" ht="12.5" customHeight="1" thickTop="1" thickBot="1" x14ac:dyDescent="0.4">
      <c r="B50" s="37" t="s">
        <v>41</v>
      </c>
      <c r="C50" s="38">
        <f>C42</f>
        <v>2181</v>
      </c>
      <c r="D50" s="38">
        <f t="shared" ref="D50:S50" si="16">D42</f>
        <v>2436</v>
      </c>
      <c r="E50" s="38">
        <f t="shared" si="16"/>
        <v>1649</v>
      </c>
      <c r="F50" s="38">
        <f t="shared" si="16"/>
        <v>919</v>
      </c>
      <c r="G50" s="38">
        <f t="shared" si="16"/>
        <v>2501</v>
      </c>
      <c r="H50" s="38">
        <f t="shared" si="16"/>
        <v>1016</v>
      </c>
      <c r="I50" s="38">
        <f t="shared" si="16"/>
        <v>952</v>
      </c>
      <c r="J50" s="61">
        <f t="shared" si="16"/>
        <v>1015</v>
      </c>
      <c r="K50" s="65">
        <f>K42</f>
        <v>12669</v>
      </c>
      <c r="L50" s="38">
        <f t="shared" si="16"/>
        <v>579</v>
      </c>
      <c r="M50" s="38">
        <f t="shared" si="16"/>
        <v>881</v>
      </c>
      <c r="N50" s="38">
        <f t="shared" si="16"/>
        <v>770</v>
      </c>
      <c r="O50" s="38">
        <f t="shared" si="16"/>
        <v>1241</v>
      </c>
      <c r="P50" s="38">
        <f t="shared" si="16"/>
        <v>765</v>
      </c>
      <c r="Q50" s="86">
        <f t="shared" si="16"/>
        <v>1498</v>
      </c>
      <c r="R50" s="93"/>
      <c r="S50" s="94">
        <f t="shared" si="16"/>
        <v>1360</v>
      </c>
      <c r="T50" s="33">
        <f>T42</f>
        <v>8009</v>
      </c>
    </row>
    <row r="51" spans="2:20" ht="12.5" customHeight="1" thickTop="1" x14ac:dyDescent="0.35">
      <c r="B51" s="16" t="s">
        <v>11</v>
      </c>
      <c r="C51" s="6"/>
      <c r="D51" s="6"/>
      <c r="E51" s="6"/>
      <c r="F51" s="6"/>
      <c r="G51" s="6"/>
      <c r="H51" s="6"/>
      <c r="I51" s="6"/>
      <c r="J51" s="21"/>
      <c r="K51" s="8">
        <f>SUM(C51:J51)</f>
        <v>0</v>
      </c>
      <c r="L51" s="6"/>
      <c r="M51" s="7"/>
      <c r="N51" s="9"/>
      <c r="O51" s="7"/>
      <c r="P51" s="9"/>
      <c r="Q51" s="7"/>
      <c r="R51" s="9"/>
      <c r="S51" s="91"/>
      <c r="T51" s="102">
        <f>SUM(L51:S51)</f>
        <v>0</v>
      </c>
    </row>
    <row r="52" spans="2:20" ht="12.5" customHeight="1" x14ac:dyDescent="0.35">
      <c r="B52" s="17" t="s">
        <v>12</v>
      </c>
      <c r="C52" s="6"/>
      <c r="D52" s="6"/>
      <c r="E52" s="6"/>
      <c r="F52" s="6"/>
      <c r="G52" s="6"/>
      <c r="H52" s="6"/>
      <c r="I52" s="6"/>
      <c r="J52" s="21"/>
      <c r="K52" s="8">
        <f>SUM(C52:J52)</f>
        <v>0</v>
      </c>
      <c r="L52" s="6"/>
      <c r="M52" s="7"/>
      <c r="N52" s="9"/>
      <c r="O52" s="7"/>
      <c r="P52" s="9"/>
      <c r="Q52" s="7"/>
      <c r="R52" s="9"/>
      <c r="S52" s="91"/>
      <c r="T52" s="103">
        <f>SUM(L52:S52)</f>
        <v>0</v>
      </c>
    </row>
    <row r="53" spans="2:20" ht="12.5" customHeight="1" x14ac:dyDescent="0.35">
      <c r="B53" s="17" t="s">
        <v>13</v>
      </c>
      <c r="C53" s="6"/>
      <c r="D53" s="6"/>
      <c r="E53" s="6"/>
      <c r="F53" s="6"/>
      <c r="G53" s="6"/>
      <c r="H53" s="6"/>
      <c r="I53" s="6"/>
      <c r="J53" s="21"/>
      <c r="K53" s="8">
        <f t="shared" ref="K53:K55" si="17">SUM(C53:J53)</f>
        <v>0</v>
      </c>
      <c r="L53" s="6"/>
      <c r="M53" s="7"/>
      <c r="N53" s="9"/>
      <c r="O53" s="7"/>
      <c r="P53" s="9"/>
      <c r="Q53" s="7"/>
      <c r="R53" s="9"/>
      <c r="S53" s="91"/>
      <c r="T53" s="103">
        <f t="shared" ref="T53:T55" si="18">SUM(L53:S53)</f>
        <v>0</v>
      </c>
    </row>
    <row r="54" spans="2:20" ht="12.5" customHeight="1" x14ac:dyDescent="0.35">
      <c r="B54" s="96" t="s">
        <v>14</v>
      </c>
      <c r="C54" s="97"/>
      <c r="D54" s="97"/>
      <c r="E54" s="97"/>
      <c r="F54" s="97"/>
      <c r="G54" s="97"/>
      <c r="H54" s="97"/>
      <c r="I54" s="97"/>
      <c r="J54" s="98"/>
      <c r="K54" s="8">
        <f t="shared" si="17"/>
        <v>0</v>
      </c>
      <c r="L54" s="97"/>
      <c r="M54" s="99"/>
      <c r="N54" s="100"/>
      <c r="O54" s="99"/>
      <c r="P54" s="100"/>
      <c r="Q54" s="99"/>
      <c r="R54" s="100"/>
      <c r="S54" s="101"/>
      <c r="T54" s="103">
        <f t="shared" si="18"/>
        <v>0</v>
      </c>
    </row>
    <row r="55" spans="2:20" ht="12.5" customHeight="1" thickBot="1" x14ac:dyDescent="0.4">
      <c r="B55" s="18" t="s">
        <v>15</v>
      </c>
      <c r="C55" s="10"/>
      <c r="D55" s="10"/>
      <c r="E55" s="10"/>
      <c r="F55" s="10"/>
      <c r="G55" s="10"/>
      <c r="H55" s="10"/>
      <c r="I55" s="10"/>
      <c r="J55" s="22"/>
      <c r="K55" s="66">
        <f t="shared" si="17"/>
        <v>0</v>
      </c>
      <c r="L55" s="10"/>
      <c r="M55" s="26"/>
      <c r="N55" s="28"/>
      <c r="O55" s="26"/>
      <c r="P55" s="28"/>
      <c r="Q55" s="26"/>
      <c r="R55" s="28"/>
      <c r="S55" s="92"/>
      <c r="T55" s="104">
        <f t="shared" si="18"/>
        <v>0</v>
      </c>
    </row>
    <row r="56" spans="2:20" ht="12.5" customHeight="1" thickTop="1" x14ac:dyDescent="0.35">
      <c r="B56" s="96" t="s">
        <v>16</v>
      </c>
      <c r="C56" s="9"/>
      <c r="D56" s="6"/>
      <c r="E56" s="6"/>
      <c r="F56" s="6"/>
      <c r="G56" s="6"/>
      <c r="H56" s="6"/>
      <c r="I56" s="6"/>
      <c r="J56" s="21"/>
      <c r="K56" s="8">
        <f t="shared" ref="K56:K70" si="19">SUM(C56:J56)</f>
        <v>0</v>
      </c>
      <c r="L56" s="6"/>
      <c r="M56" s="7"/>
      <c r="N56" s="9"/>
      <c r="O56" s="7"/>
      <c r="P56" s="9"/>
      <c r="Q56" s="7"/>
      <c r="R56" s="9"/>
      <c r="S56" s="91"/>
      <c r="T56" s="8">
        <f t="shared" ref="T56:T70" si="20">SUM(L56:S56)</f>
        <v>0</v>
      </c>
    </row>
    <row r="57" spans="2:20" ht="12.5" customHeight="1" x14ac:dyDescent="0.35">
      <c r="B57" s="45" t="s">
        <v>17</v>
      </c>
      <c r="C57" s="46"/>
      <c r="D57" s="46"/>
      <c r="E57" s="46"/>
      <c r="F57" s="46"/>
      <c r="G57" s="46"/>
      <c r="H57" s="46"/>
      <c r="I57" s="46"/>
      <c r="J57" s="49"/>
      <c r="K57" s="50">
        <f t="shared" si="19"/>
        <v>0</v>
      </c>
      <c r="L57" s="46"/>
      <c r="M57" s="47"/>
      <c r="N57" s="48"/>
      <c r="O57" s="47"/>
      <c r="P57" s="48"/>
      <c r="Q57" s="47"/>
      <c r="R57" s="48"/>
      <c r="S57" s="95"/>
      <c r="T57" s="50">
        <f t="shared" si="20"/>
        <v>0</v>
      </c>
    </row>
    <row r="58" spans="2:20" ht="12.5" customHeight="1" x14ac:dyDescent="0.35">
      <c r="B58" s="96" t="s">
        <v>18</v>
      </c>
      <c r="C58" s="46"/>
      <c r="D58" s="46"/>
      <c r="E58" s="46"/>
      <c r="F58" s="46"/>
      <c r="G58" s="46"/>
      <c r="H58" s="46"/>
      <c r="I58" s="46"/>
      <c r="J58" s="49"/>
      <c r="K58" s="50">
        <f t="shared" si="19"/>
        <v>0</v>
      </c>
      <c r="L58" s="46"/>
      <c r="M58" s="47"/>
      <c r="N58" s="48"/>
      <c r="O58" s="47"/>
      <c r="P58" s="48"/>
      <c r="Q58" s="47"/>
      <c r="R58" s="48"/>
      <c r="S58" s="95"/>
      <c r="T58" s="50">
        <f t="shared" si="20"/>
        <v>0</v>
      </c>
    </row>
    <row r="59" spans="2:20" ht="12.5" customHeight="1" x14ac:dyDescent="0.35">
      <c r="B59" s="45" t="s">
        <v>19</v>
      </c>
      <c r="C59" s="46"/>
      <c r="D59" s="46"/>
      <c r="E59" s="46"/>
      <c r="F59" s="46"/>
      <c r="G59" s="46"/>
      <c r="H59" s="46"/>
      <c r="I59" s="46"/>
      <c r="J59" s="49"/>
      <c r="K59" s="50">
        <f t="shared" si="19"/>
        <v>0</v>
      </c>
      <c r="L59" s="46"/>
      <c r="M59" s="47"/>
      <c r="N59" s="48"/>
      <c r="O59" s="47"/>
      <c r="P59" s="48"/>
      <c r="Q59" s="47"/>
      <c r="R59" s="48"/>
      <c r="S59" s="95"/>
      <c r="T59" s="50">
        <f t="shared" si="20"/>
        <v>0</v>
      </c>
    </row>
    <row r="60" spans="2:20" ht="12.5" customHeight="1" thickBot="1" x14ac:dyDescent="0.4">
      <c r="B60" s="18" t="s">
        <v>20</v>
      </c>
      <c r="C60" s="52"/>
      <c r="D60" s="53"/>
      <c r="E60" s="53"/>
      <c r="F60" s="53"/>
      <c r="G60" s="53"/>
      <c r="H60" s="53"/>
      <c r="I60" s="53"/>
      <c r="J60" s="55"/>
      <c r="K60" s="56">
        <f t="shared" si="19"/>
        <v>0</v>
      </c>
      <c r="L60" s="53"/>
      <c r="M60" s="54"/>
      <c r="N60" s="52"/>
      <c r="O60" s="54"/>
      <c r="P60" s="52"/>
      <c r="Q60" s="54"/>
      <c r="R60" s="52"/>
      <c r="S60" s="14"/>
      <c r="T60" s="56">
        <f t="shared" si="20"/>
        <v>0</v>
      </c>
    </row>
    <row r="61" spans="2:20" ht="12.5" customHeight="1" thickTop="1" x14ac:dyDescent="0.35">
      <c r="B61" s="17" t="s">
        <v>21</v>
      </c>
      <c r="C61" s="6"/>
      <c r="D61" s="6"/>
      <c r="E61" s="6"/>
      <c r="F61" s="6"/>
      <c r="G61" s="6"/>
      <c r="H61" s="6"/>
      <c r="I61" s="6"/>
      <c r="J61" s="21"/>
      <c r="K61" s="8">
        <f t="shared" si="19"/>
        <v>0</v>
      </c>
      <c r="L61" s="6"/>
      <c r="M61" s="7"/>
      <c r="N61" s="9"/>
      <c r="O61" s="7"/>
      <c r="P61" s="9"/>
      <c r="Q61" s="7"/>
      <c r="R61" s="9"/>
      <c r="S61" s="91"/>
      <c r="T61" s="8">
        <f t="shared" si="20"/>
        <v>0</v>
      </c>
    </row>
    <row r="62" spans="2:20" ht="12.5" customHeight="1" x14ac:dyDescent="0.35">
      <c r="B62" s="17" t="s">
        <v>22</v>
      </c>
      <c r="C62" s="6"/>
      <c r="D62" s="6"/>
      <c r="E62" s="6"/>
      <c r="F62" s="6"/>
      <c r="G62" s="6"/>
      <c r="H62" s="6"/>
      <c r="I62" s="6"/>
      <c r="J62" s="21"/>
      <c r="K62" s="8">
        <f t="shared" si="19"/>
        <v>0</v>
      </c>
      <c r="L62" s="6"/>
      <c r="M62" s="7"/>
      <c r="N62" s="9"/>
      <c r="O62" s="7"/>
      <c r="P62" s="9"/>
      <c r="Q62" s="7"/>
      <c r="R62" s="9"/>
      <c r="S62" s="91"/>
      <c r="T62" s="8">
        <f t="shared" si="20"/>
        <v>0</v>
      </c>
    </row>
    <row r="63" spans="2:20" ht="12.5" customHeight="1" x14ac:dyDescent="0.35">
      <c r="B63" s="17" t="s">
        <v>23</v>
      </c>
      <c r="C63" s="6"/>
      <c r="D63" s="6"/>
      <c r="E63" s="6"/>
      <c r="F63" s="6"/>
      <c r="G63" s="6"/>
      <c r="H63" s="6"/>
      <c r="I63" s="6"/>
      <c r="J63" s="21"/>
      <c r="K63" s="8">
        <f t="shared" si="19"/>
        <v>0</v>
      </c>
      <c r="L63" s="6"/>
      <c r="M63" s="7"/>
      <c r="N63" s="9"/>
      <c r="O63" s="7"/>
      <c r="P63" s="9"/>
      <c r="Q63" s="7"/>
      <c r="R63" s="9"/>
      <c r="S63" s="91"/>
      <c r="T63" s="8">
        <f t="shared" si="20"/>
        <v>0</v>
      </c>
    </row>
    <row r="64" spans="2:20" ht="12.5" customHeight="1" x14ac:dyDescent="0.35">
      <c r="B64" s="45" t="s">
        <v>24</v>
      </c>
      <c r="C64" s="46"/>
      <c r="D64" s="46"/>
      <c r="E64" s="46"/>
      <c r="F64" s="46"/>
      <c r="G64" s="46"/>
      <c r="H64" s="46"/>
      <c r="I64" s="46"/>
      <c r="J64" s="49"/>
      <c r="K64" s="50">
        <f t="shared" si="19"/>
        <v>0</v>
      </c>
      <c r="L64" s="46"/>
      <c r="M64" s="47"/>
      <c r="N64" s="48"/>
      <c r="O64" s="47"/>
      <c r="P64" s="48"/>
      <c r="Q64" s="47"/>
      <c r="R64" s="48"/>
      <c r="S64" s="95"/>
      <c r="T64" s="50">
        <f t="shared" si="20"/>
        <v>0</v>
      </c>
    </row>
    <row r="65" spans="2:20" ht="12.5" customHeight="1" thickBot="1" x14ac:dyDescent="0.4">
      <c r="B65" s="51" t="s">
        <v>25</v>
      </c>
      <c r="C65" s="53"/>
      <c r="D65" s="53"/>
      <c r="E65" s="53"/>
      <c r="F65" s="53"/>
      <c r="G65" s="53"/>
      <c r="H65" s="53"/>
      <c r="I65" s="53"/>
      <c r="J65" s="55"/>
      <c r="K65" s="56">
        <f t="shared" si="19"/>
        <v>0</v>
      </c>
      <c r="L65" s="53"/>
      <c r="M65" s="54"/>
      <c r="N65" s="52"/>
      <c r="O65" s="54"/>
      <c r="P65" s="52"/>
      <c r="Q65" s="54"/>
      <c r="R65" s="52"/>
      <c r="S65" s="14"/>
      <c r="T65" s="56">
        <f t="shared" si="20"/>
        <v>0</v>
      </c>
    </row>
    <row r="66" spans="2:20" ht="12.5" customHeight="1" thickTop="1" x14ac:dyDescent="0.35">
      <c r="B66" s="17" t="s">
        <v>26</v>
      </c>
      <c r="C66" s="9"/>
      <c r="D66" s="6"/>
      <c r="E66" s="6"/>
      <c r="F66" s="6"/>
      <c r="G66" s="6"/>
      <c r="H66" s="6"/>
      <c r="I66" s="6"/>
      <c r="J66" s="21"/>
      <c r="K66" s="8">
        <f t="shared" si="19"/>
        <v>0</v>
      </c>
      <c r="L66" s="6"/>
      <c r="M66" s="7"/>
      <c r="N66" s="9"/>
      <c r="O66" s="7"/>
      <c r="P66" s="9"/>
      <c r="Q66" s="7"/>
      <c r="R66" s="9"/>
      <c r="S66" s="91"/>
      <c r="T66" s="8">
        <f t="shared" si="20"/>
        <v>0</v>
      </c>
    </row>
    <row r="67" spans="2:20" ht="12.5" customHeight="1" x14ac:dyDescent="0.35">
      <c r="B67" s="17" t="s">
        <v>27</v>
      </c>
      <c r="C67" s="6"/>
      <c r="D67" s="6"/>
      <c r="E67" s="6"/>
      <c r="F67" s="6"/>
      <c r="G67" s="6"/>
      <c r="H67" s="6"/>
      <c r="I67" s="6"/>
      <c r="J67" s="21"/>
      <c r="K67" s="8">
        <f t="shared" si="19"/>
        <v>0</v>
      </c>
      <c r="L67" s="6"/>
      <c r="M67" s="7"/>
      <c r="N67" s="9"/>
      <c r="O67" s="7"/>
      <c r="P67" s="9"/>
      <c r="Q67" s="7"/>
      <c r="R67" s="9"/>
      <c r="S67" s="91"/>
      <c r="T67" s="8">
        <f t="shared" si="20"/>
        <v>0</v>
      </c>
    </row>
    <row r="68" spans="2:20" ht="12.5" customHeight="1" x14ac:dyDescent="0.35">
      <c r="B68" s="17" t="s">
        <v>28</v>
      </c>
      <c r="C68" s="9"/>
      <c r="D68" s="6"/>
      <c r="E68" s="6"/>
      <c r="F68" s="6"/>
      <c r="G68" s="6"/>
      <c r="H68" s="6"/>
      <c r="I68" s="6"/>
      <c r="J68" s="21"/>
      <c r="K68" s="8">
        <f t="shared" si="19"/>
        <v>0</v>
      </c>
      <c r="L68" s="6"/>
      <c r="M68" s="7"/>
      <c r="N68" s="9"/>
      <c r="O68" s="7"/>
      <c r="P68" s="9"/>
      <c r="Q68" s="7"/>
      <c r="R68" s="9"/>
      <c r="S68" s="91"/>
      <c r="T68" s="8">
        <f t="shared" si="20"/>
        <v>0</v>
      </c>
    </row>
    <row r="69" spans="2:20" ht="12.5" customHeight="1" x14ac:dyDescent="0.35">
      <c r="B69" s="17" t="s">
        <v>48</v>
      </c>
      <c r="C69" s="6"/>
      <c r="D69" s="6"/>
      <c r="E69" s="6"/>
      <c r="F69" s="6"/>
      <c r="G69" s="6"/>
      <c r="H69" s="6"/>
      <c r="I69" s="6"/>
      <c r="J69" s="21"/>
      <c r="K69" s="8">
        <f t="shared" si="19"/>
        <v>0</v>
      </c>
      <c r="L69" s="6"/>
      <c r="M69" s="7"/>
      <c r="N69" s="9"/>
      <c r="O69" s="7"/>
      <c r="P69" s="9"/>
      <c r="Q69" s="7"/>
      <c r="R69" s="9"/>
      <c r="S69" s="91"/>
      <c r="T69" s="8">
        <f t="shared" si="20"/>
        <v>0</v>
      </c>
    </row>
    <row r="70" spans="2:20" ht="12.5" customHeight="1" thickBot="1" x14ac:dyDescent="0.4">
      <c r="B70" s="18" t="s">
        <v>49</v>
      </c>
      <c r="C70" s="10"/>
      <c r="D70" s="10"/>
      <c r="E70" s="10"/>
      <c r="F70" s="10"/>
      <c r="G70" s="10"/>
      <c r="H70" s="10"/>
      <c r="I70" s="10"/>
      <c r="J70" s="22"/>
      <c r="K70" s="66">
        <f t="shared" si="19"/>
        <v>0</v>
      </c>
      <c r="L70" s="10"/>
      <c r="M70" s="26"/>
      <c r="N70" s="28"/>
      <c r="O70" s="26"/>
      <c r="P70" s="28"/>
      <c r="Q70" s="26"/>
      <c r="R70" s="28"/>
      <c r="S70" s="92"/>
      <c r="T70" s="11">
        <f t="shared" si="20"/>
        <v>0</v>
      </c>
    </row>
    <row r="71" spans="2:20" ht="12.5" customHeight="1" thickTop="1" x14ac:dyDescent="0.35">
      <c r="B71" s="30" t="s">
        <v>42</v>
      </c>
      <c r="C71" s="31">
        <f>SUM(C50:C70)</f>
        <v>2181</v>
      </c>
      <c r="D71" s="31">
        <f>SUM(D50:D70)</f>
        <v>2436</v>
      </c>
      <c r="E71" s="31">
        <f t="shared" ref="E71:J71" si="21">SUM(E50:E70)</f>
        <v>1649</v>
      </c>
      <c r="F71" s="31">
        <f t="shared" si="21"/>
        <v>919</v>
      </c>
      <c r="G71" s="31">
        <f t="shared" si="21"/>
        <v>2501</v>
      </c>
      <c r="H71" s="31">
        <f t="shared" si="21"/>
        <v>1016</v>
      </c>
      <c r="I71" s="31">
        <f t="shared" si="21"/>
        <v>952</v>
      </c>
      <c r="J71" s="67">
        <f t="shared" si="21"/>
        <v>1015</v>
      </c>
      <c r="K71" s="33">
        <f>SUM(K50:K70)</f>
        <v>12669</v>
      </c>
      <c r="L71" s="31">
        <f>SUM(L50:L70)</f>
        <v>579</v>
      </c>
      <c r="M71" s="31">
        <f>SUM(M50:M70)</f>
        <v>881</v>
      </c>
      <c r="N71" s="31">
        <f t="shared" ref="N71:S71" si="22">SUM(N50:N70)</f>
        <v>770</v>
      </c>
      <c r="O71" s="31">
        <f t="shared" si="22"/>
        <v>1241</v>
      </c>
      <c r="P71" s="31">
        <f t="shared" si="22"/>
        <v>765</v>
      </c>
      <c r="Q71" s="31">
        <f t="shared" si="22"/>
        <v>1498</v>
      </c>
      <c r="R71" s="31">
        <f t="shared" ref="R71" si="23">SUM(R50:R70)</f>
        <v>0</v>
      </c>
      <c r="S71" s="67">
        <f t="shared" si="22"/>
        <v>1360</v>
      </c>
      <c r="T71" s="33">
        <f>SUM(T50:T70)</f>
        <v>8009</v>
      </c>
    </row>
    <row r="72" spans="2:20" s="77" customFormat="1" ht="12.5" customHeight="1" x14ac:dyDescent="0.35">
      <c r="B72" s="76" t="s">
        <v>8</v>
      </c>
      <c r="C72" s="34">
        <f t="shared" ref="C72:J72" si="24">C71/COUNT(C4:C17,C27:C40,C51:C70)</f>
        <v>311.57142857142856</v>
      </c>
      <c r="D72" s="34">
        <f t="shared" si="24"/>
        <v>304.5</v>
      </c>
      <c r="E72" s="34">
        <f t="shared" si="24"/>
        <v>235.57142857142858</v>
      </c>
      <c r="F72" s="34">
        <f t="shared" si="24"/>
        <v>153.16666666666666</v>
      </c>
      <c r="G72" s="34">
        <f t="shared" si="24"/>
        <v>357.28571428571428</v>
      </c>
      <c r="H72" s="34">
        <f t="shared" si="24"/>
        <v>145.14285714285714</v>
      </c>
      <c r="I72" s="34">
        <f t="shared" si="24"/>
        <v>136</v>
      </c>
      <c r="J72" s="34">
        <f t="shared" si="24"/>
        <v>145</v>
      </c>
      <c r="K72" s="68">
        <f>SUM(C72:J72)/8</f>
        <v>223.5297619047619</v>
      </c>
      <c r="L72" s="34">
        <f t="shared" ref="L72:S72" si="25">L71/COUNT(L4:L17,L27:L40,L51:L70)</f>
        <v>82.714285714285708</v>
      </c>
      <c r="M72" s="34">
        <f t="shared" si="25"/>
        <v>146.83333333333334</v>
      </c>
      <c r="N72" s="34">
        <f t="shared" si="25"/>
        <v>110</v>
      </c>
      <c r="O72" s="34">
        <f t="shared" si="25"/>
        <v>177.28571428571428</v>
      </c>
      <c r="P72" s="34">
        <f t="shared" si="25"/>
        <v>109.28571428571429</v>
      </c>
      <c r="Q72" s="34">
        <f t="shared" si="25"/>
        <v>214</v>
      </c>
      <c r="R72" s="34">
        <f t="shared" si="25"/>
        <v>0</v>
      </c>
      <c r="S72" s="34">
        <f t="shared" si="25"/>
        <v>194.28571428571428</v>
      </c>
      <c r="T72" s="36">
        <f>SUM(L72:S72)/7</f>
        <v>147.77210884353741</v>
      </c>
    </row>
    <row r="73" spans="2:20" ht="12.5" customHeight="1" thickBot="1" x14ac:dyDescent="0.4">
      <c r="B73" s="23" t="s">
        <v>9</v>
      </c>
      <c r="C73" s="12"/>
      <c r="D73" s="12"/>
      <c r="E73" s="12"/>
      <c r="F73" s="12"/>
      <c r="G73" s="12"/>
      <c r="H73" s="12"/>
      <c r="I73" s="12"/>
      <c r="J73" s="40"/>
      <c r="K73" s="62"/>
      <c r="L73" s="13"/>
      <c r="M73" s="29"/>
      <c r="N73" s="13"/>
      <c r="O73" s="29"/>
      <c r="P73" s="13"/>
      <c r="Q73" s="29"/>
      <c r="R73" s="85"/>
      <c r="S73" s="24"/>
      <c r="T73" s="14"/>
    </row>
    <row r="74" spans="2:20" ht="12.5" customHeight="1" thickTop="1" x14ac:dyDescent="0.35"/>
  </sheetData>
  <mergeCells count="3">
    <mergeCell ref="B2:S2"/>
    <mergeCell ref="B24:S24"/>
    <mergeCell ref="B48:S48"/>
  </mergeCells>
  <phoneticPr fontId="25" type="noConversion"/>
  <pageMargins left="0.59055118110236227" right="0.59055118110236227" top="0.78740157480314965" bottom="0.59055118110236227" header="0.51181102362204722" footer="0.51181102362204722"/>
  <pageSetup paperSize="9" orientation="landscape" horizontalDpi="4294967293" verticalDpi="4294967293" r:id="rId1"/>
  <webPublishItems count="1">
    <webPublishItem id="9459" divId="KLMPU_divaci_9459" sourceType="sheet" destinationFile="C:\Users\Uzivatel\Desktop\HOKEJ 2014-15 (9.3.15)\PARDUBICE\ZASEDÁNÍ STK\DIVÁCI\KLMPU_divaci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KLM_divaci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Milan Hušek</cp:lastModifiedBy>
  <cp:lastPrinted>2022-11-17T08:17:09Z</cp:lastPrinted>
  <dcterms:created xsi:type="dcterms:W3CDTF">2014-11-14T09:08:37Z</dcterms:created>
  <dcterms:modified xsi:type="dcterms:W3CDTF">2022-11-17T08:17:15Z</dcterms:modified>
</cp:coreProperties>
</file>